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PC-001\Desktop\ตย คำสั่ง ลงเว็บ และบรรยาย\"/>
    </mc:Choice>
  </mc:AlternateContent>
  <bookViews>
    <workbookView xWindow="0" yWindow="0" windowWidth="23040" windowHeight="9390"/>
  </bookViews>
  <sheets>
    <sheet name="บัญชีแนบ" sheetId="1" r:id="rId1"/>
  </sheets>
  <definedNames>
    <definedName name="_xlnm.Print_Titles" localSheetId="0">บัญชีแนบ!$1:$4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Q6" i="1" s="1"/>
  <c r="M14" i="1"/>
  <c r="O14" i="1" s="1"/>
  <c r="M11" i="1"/>
  <c r="O11" i="1" s="1"/>
  <c r="M8" i="1"/>
  <c r="Q8" i="1" s="1"/>
  <c r="N6" i="1" l="1"/>
  <c r="O6" i="1"/>
  <c r="N8" i="1"/>
  <c r="O8" i="1"/>
  <c r="Q11" i="1"/>
  <c r="N11" i="1"/>
  <c r="P11" i="1" s="1"/>
  <c r="Q14" i="1"/>
  <c r="N14" i="1"/>
  <c r="P14" i="1" s="1"/>
  <c r="P6" i="1" l="1"/>
  <c r="P8" i="1"/>
</calcChain>
</file>

<file path=xl/sharedStrings.xml><?xml version="1.0" encoding="utf-8"?>
<sst xmlns="http://schemas.openxmlformats.org/spreadsheetml/2006/main" count="58" uniqueCount="46">
  <si>
    <t>ลำดับที่</t>
  </si>
  <si>
    <t>หมายเหตุ</t>
  </si>
  <si>
    <t>สังกัด/ตำแหน่ง</t>
  </si>
  <si>
    <t>เลขที่ตำแหน่ง</t>
  </si>
  <si>
    <t>ชื่อ - นามสกุล</t>
  </si>
  <si>
    <t>เงินเดือน</t>
  </si>
  <si>
    <t>ฐานในการ</t>
  </si>
  <si>
    <t>คะแนน (เต็ม100)</t>
  </si>
  <si>
    <t>ร้อยละ</t>
  </si>
  <si>
    <t>คำนวณได้</t>
  </si>
  <si>
    <t>จำนวนเงิน</t>
  </si>
  <si>
    <t>ค่าตอบแทน</t>
  </si>
  <si>
    <t>รวมเงิน</t>
  </si>
  <si>
    <t>เงิน</t>
  </si>
  <si>
    <t>ก่อนเลื่อน</t>
  </si>
  <si>
    <t>ซ่อน</t>
  </si>
  <si>
    <t>คำนวณ</t>
  </si>
  <si>
    <t>ที่ได้เลื่อน</t>
  </si>
  <si>
    <t>พิเศษ (ซ่อน)</t>
  </si>
  <si>
    <t>ที่ใช้ (ซ่อน)</t>
  </si>
  <si>
    <t>ที่ได้รับ</t>
  </si>
  <si>
    <t>พ.ช.ค.</t>
  </si>
  <si>
    <t>ชำนาญการ</t>
  </si>
  <si>
    <t>กลุ่มพัฒนาระบบบริหาร</t>
  </si>
  <si>
    <t>นักวิชาการส่งเสริมการเกษตร</t>
  </si>
  <si>
    <t>เจ้าพนักงานธุรการ</t>
  </si>
  <si>
    <t>ปฏิบัติงาน</t>
  </si>
  <si>
    <t xml:space="preserve">บัญชีรายละเอียดการแก้ไขคำสั่งเลื่อนเงินเดือนข้าราชการ แนบท้ายคำสั่งกรมส่งเสริมการเกษตร ที่ ................ /..............   ลงวันที่ .......................... </t>
  </si>
  <si>
    <t>สำนัก/กอง จริง</t>
  </si>
  <si>
    <t>กลุ่ม/ฝ่าย จริง</t>
  </si>
  <si>
    <t>ระดับตำแหน่ง</t>
  </si>
  <si>
    <t>ขั้นสูง</t>
  </si>
  <si>
    <t>กองการเจ้าหน้าที่</t>
  </si>
  <si>
    <t>กลุ่มวินัยและนิติการ</t>
  </si>
  <si>
    <t>นางสาว.....................................</t>
  </si>
  <si>
    <t>นิติกร</t>
  </si>
  <si>
    <t>...........</t>
  </si>
  <si>
    <t>กองคลัง</t>
  </si>
  <si>
    <t>กลุ่มตรวจสอบ</t>
  </si>
  <si>
    <t>นาย..........................................</t>
  </si>
  <si>
    <t>เจ้าพนักงานการเงินและบัญชี</t>
  </si>
  <si>
    <t>ชำนาญงาน</t>
  </si>
  <si>
    <t>กองพัฒนาการเกษตรพื้นที่เฉพาะ</t>
  </si>
  <si>
    <t>กลุ่มโครงการพระราชดำริ</t>
  </si>
  <si>
    <t>ฝ่ายบริหารทั่วไป</t>
  </si>
  <si>
    <t>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</si>
</sst>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MS Sans Serif"/>
      <family val="2"/>
      <charset val="222"/>
    </font>
    <font>
      <b/>
      <sz val="15"/>
      <name val="TH SarabunIT๙"/>
      <family val="2"/>
    </font>
    <font>
      <sz val="15"/>
      <color theme="1"/>
      <name val="TH SarabunIT๙"/>
      <family val="2"/>
    </font>
    <font>
      <sz val="15"/>
      <name val="TH SarabunIT๙"/>
      <family val="2"/>
    </font>
    <font>
      <b/>
      <sz val="15"/>
      <color theme="1"/>
      <name val="TH SarabunIT๙"/>
      <family val="2"/>
    </font>
    <font>
      <sz val="11"/>
      <color indexed="8"/>
      <name val="Tahoma"/>
      <family val="2"/>
      <charset val="222"/>
    </font>
    <font>
      <sz val="14"/>
      <name val="Angsana New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</cellStyleXfs>
  <cellXfs count="69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4" fillId="0" borderId="0" xfId="0" applyFont="1" applyFill="1" applyAlignment="1">
      <alignment vertical="center"/>
    </xf>
    <xf numFmtId="0" fontId="3" fillId="0" borderId="7" xfId="6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3" fillId="0" borderId="9" xfId="6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/>
    </xf>
    <xf numFmtId="187" fontId="5" fillId="0" borderId="11" xfId="5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left" shrinkToFit="1"/>
    </xf>
    <xf numFmtId="0" fontId="5" fillId="0" borderId="11" xfId="0" applyFont="1" applyFill="1" applyBorder="1" applyAlignment="1">
      <alignment shrinkToFit="1"/>
    </xf>
    <xf numFmtId="0" fontId="5" fillId="0" borderId="11" xfId="0" applyFont="1" applyFill="1" applyBorder="1" applyAlignment="1"/>
    <xf numFmtId="187" fontId="5" fillId="0" borderId="11" xfId="5" applyNumberFormat="1" applyFont="1" applyFill="1" applyBorder="1" applyAlignment="1"/>
    <xf numFmtId="43" fontId="5" fillId="0" borderId="11" xfId="5" applyFont="1" applyFill="1" applyBorder="1" applyAlignment="1"/>
    <xf numFmtId="3" fontId="5" fillId="0" borderId="11" xfId="5" applyNumberFormat="1" applyFont="1" applyFill="1" applyBorder="1" applyAlignment="1"/>
    <xf numFmtId="43" fontId="5" fillId="0" borderId="11" xfId="5" applyFont="1" applyFill="1" applyBorder="1" applyAlignment="1">
      <alignment horizontal="right"/>
    </xf>
    <xf numFmtId="2" fontId="5" fillId="0" borderId="11" xfId="0" applyNumberFormat="1" applyFont="1" applyFill="1" applyBorder="1" applyAlignment="1"/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187" fontId="6" fillId="0" borderId="2" xfId="5" applyNumberFormat="1" applyFont="1" applyFill="1" applyBorder="1" applyAlignment="1">
      <alignment horizontal="center" vertical="center"/>
    </xf>
    <xf numFmtId="43" fontId="6" fillId="0" borderId="5" xfId="5" applyFont="1" applyFill="1" applyBorder="1" applyAlignment="1">
      <alignment horizontal="center" vertical="center"/>
    </xf>
    <xf numFmtId="43" fontId="6" fillId="0" borderId="2" xfId="5" applyFont="1" applyFill="1" applyBorder="1" applyAlignment="1">
      <alignment horizontal="center" vertical="center"/>
    </xf>
    <xf numFmtId="43" fontId="6" fillId="0" borderId="4" xfId="5" applyFont="1" applyFill="1" applyBorder="1" applyAlignment="1">
      <alignment horizontal="center" vertical="center"/>
    </xf>
    <xf numFmtId="187" fontId="6" fillId="0" borderId="7" xfId="5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187" fontId="6" fillId="0" borderId="3" xfId="5" applyNumberFormat="1" applyFont="1" applyFill="1" applyBorder="1" applyAlignment="1">
      <alignment horizontal="center" vertical="center"/>
    </xf>
    <xf numFmtId="43" fontId="6" fillId="0" borderId="6" xfId="5" applyFont="1" applyFill="1" applyBorder="1" applyAlignment="1">
      <alignment horizontal="center" vertical="center"/>
    </xf>
    <xf numFmtId="43" fontId="6" fillId="0" borderId="3" xfId="5" applyFont="1" applyFill="1" applyBorder="1" applyAlignment="1">
      <alignment horizontal="center" vertical="center"/>
    </xf>
    <xf numFmtId="43" fontId="6" fillId="0" borderId="8" xfId="5" applyFont="1" applyFill="1" applyBorder="1" applyAlignment="1">
      <alignment horizontal="center" vertical="center"/>
    </xf>
    <xf numFmtId="187" fontId="6" fillId="0" borderId="9" xfId="5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187" fontId="6" fillId="0" borderId="10" xfId="5" applyNumberFormat="1" applyFont="1" applyFill="1" applyBorder="1" applyAlignment="1">
      <alignment horizontal="center" vertical="center"/>
    </xf>
    <xf numFmtId="43" fontId="6" fillId="0" borderId="10" xfId="5" applyFont="1" applyFill="1" applyBorder="1" applyAlignment="1">
      <alignment horizontal="center" vertical="center"/>
    </xf>
    <xf numFmtId="0" fontId="6" fillId="0" borderId="10" xfId="6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187" fontId="6" fillId="0" borderId="11" xfId="5" applyNumberFormat="1" applyFont="1" applyFill="1" applyBorder="1" applyAlignment="1">
      <alignment horizontal="center" vertical="center"/>
    </xf>
    <xf numFmtId="43" fontId="6" fillId="0" borderId="11" xfId="5" applyFont="1" applyFill="1" applyBorder="1" applyAlignment="1">
      <alignment horizontal="center" vertical="center"/>
    </xf>
    <xf numFmtId="0" fontId="6" fillId="0" borderId="11" xfId="6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187" fontId="6" fillId="0" borderId="12" xfId="5" applyNumberFormat="1" applyFont="1" applyFill="1" applyBorder="1" applyAlignment="1">
      <alignment horizontal="center" vertical="center"/>
    </xf>
    <xf numFmtId="43" fontId="6" fillId="0" borderId="12" xfId="5" applyFont="1" applyFill="1" applyBorder="1" applyAlignment="1">
      <alignment horizontal="center" vertical="center"/>
    </xf>
    <xf numFmtId="0" fontId="6" fillId="0" borderId="12" xfId="6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left" shrinkToFit="1"/>
    </xf>
    <xf numFmtId="0" fontId="5" fillId="0" borderId="13" xfId="0" applyFont="1" applyFill="1" applyBorder="1" applyAlignment="1">
      <alignment shrinkToFit="1"/>
    </xf>
    <xf numFmtId="0" fontId="5" fillId="0" borderId="13" xfId="0" applyFont="1" applyFill="1" applyBorder="1" applyAlignment="1"/>
    <xf numFmtId="0" fontId="5" fillId="0" borderId="13" xfId="0" applyFont="1" applyFill="1" applyBorder="1" applyAlignment="1">
      <alignment horizontal="center"/>
    </xf>
    <xf numFmtId="3" fontId="5" fillId="0" borderId="13" xfId="5" applyNumberFormat="1" applyFont="1" applyFill="1" applyBorder="1" applyAlignment="1"/>
    <xf numFmtId="187" fontId="5" fillId="0" borderId="13" xfId="5" applyNumberFormat="1" applyFont="1" applyFill="1" applyBorder="1" applyAlignment="1">
      <alignment horizontal="center"/>
    </xf>
    <xf numFmtId="187" fontId="5" fillId="0" borderId="13" xfId="5" applyNumberFormat="1" applyFont="1" applyFill="1" applyBorder="1" applyAlignment="1"/>
    <xf numFmtId="43" fontId="5" fillId="0" borderId="13" xfId="5" applyFont="1" applyFill="1" applyBorder="1" applyAlignment="1">
      <alignment horizontal="right"/>
    </xf>
    <xf numFmtId="43" fontId="5" fillId="0" borderId="13" xfId="5" applyFont="1" applyFill="1" applyBorder="1" applyAlignment="1"/>
  </cellXfs>
  <cellStyles count="7">
    <cellStyle name="Comma" xfId="5" builtinId="3"/>
    <cellStyle name="Comma 2" xfId="3"/>
    <cellStyle name="Comma 2 2" xfId="2"/>
    <cellStyle name="Comma 2 3" xfId="4"/>
    <cellStyle name="Normal" xfId="0" builtinId="0"/>
    <cellStyle name="Normal 2" xfId="1"/>
    <cellStyle name="Normal_คู่มือการจัดทำข้อมูลเงินเดือน-ค่าจ้าง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S14"/>
  <sheetViews>
    <sheetView tabSelected="1" workbookViewId="0">
      <selection activeCell="F22" sqref="F22"/>
    </sheetView>
  </sheetViews>
  <sheetFormatPr defaultColWidth="8.75" defaultRowHeight="19.5" x14ac:dyDescent="0.3"/>
  <cols>
    <col min="1" max="1" width="4.75" style="1" customWidth="1"/>
    <col min="2" max="2" width="17.375" style="1" hidden="1" customWidth="1"/>
    <col min="3" max="3" width="19.625" style="2" hidden="1" customWidth="1"/>
    <col min="4" max="4" width="20.625" style="1" customWidth="1"/>
    <col min="5" max="5" width="21.75" style="1" customWidth="1"/>
    <col min="6" max="6" width="10.75" style="1" customWidth="1"/>
    <col min="7" max="7" width="9.25" style="1" customWidth="1"/>
    <col min="8" max="8" width="9" style="1" customWidth="1"/>
    <col min="9" max="9" width="9.375" style="1" customWidth="1"/>
    <col min="10" max="10" width="8.5" style="1" customWidth="1"/>
    <col min="11" max="11" width="9.5" style="1" hidden="1" customWidth="1"/>
    <col min="12" max="12" width="7" style="1" customWidth="1"/>
    <col min="13" max="13" width="10.25" style="1" hidden="1" customWidth="1"/>
    <col min="14" max="14" width="8.375" style="1" customWidth="1"/>
    <col min="15" max="15" width="9.25" style="1" hidden="1" customWidth="1"/>
    <col min="16" max="16" width="9" style="1" hidden="1" customWidth="1"/>
    <col min="17" max="17" width="8.75" style="1" customWidth="1"/>
    <col min="18" max="18" width="7.25" style="1" customWidth="1"/>
    <col min="19" max="25" width="8.75" style="1" customWidth="1"/>
    <col min="26" max="16384" width="8.75" style="1"/>
  </cols>
  <sheetData>
    <row r="1" spans="1:19" s="3" customFormat="1" ht="21" customHeight="1" x14ac:dyDescent="0.2">
      <c r="A1" s="17" t="s">
        <v>27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s="5" customFormat="1" ht="16.899999999999999" customHeight="1" x14ac:dyDescent="0.2">
      <c r="A2" s="18" t="s">
        <v>0</v>
      </c>
      <c r="B2" s="19" t="s">
        <v>28</v>
      </c>
      <c r="C2" s="19" t="s">
        <v>29</v>
      </c>
      <c r="D2" s="20" t="s">
        <v>4</v>
      </c>
      <c r="E2" s="21" t="s">
        <v>2</v>
      </c>
      <c r="F2" s="21" t="s">
        <v>30</v>
      </c>
      <c r="G2" s="22" t="s">
        <v>3</v>
      </c>
      <c r="H2" s="23" t="s">
        <v>5</v>
      </c>
      <c r="I2" s="23" t="s">
        <v>5</v>
      </c>
      <c r="J2" s="23" t="s">
        <v>6</v>
      </c>
      <c r="K2" s="24" t="s">
        <v>7</v>
      </c>
      <c r="L2" s="25" t="s">
        <v>8</v>
      </c>
      <c r="M2" s="26" t="s">
        <v>9</v>
      </c>
      <c r="N2" s="23" t="s">
        <v>10</v>
      </c>
      <c r="O2" s="26" t="s">
        <v>11</v>
      </c>
      <c r="P2" s="23" t="s">
        <v>12</v>
      </c>
      <c r="Q2" s="27" t="s">
        <v>5</v>
      </c>
      <c r="R2" s="4" t="s">
        <v>13</v>
      </c>
      <c r="S2" s="28" t="s">
        <v>1</v>
      </c>
    </row>
    <row r="3" spans="1:19" s="5" customFormat="1" ht="20.45" customHeight="1" x14ac:dyDescent="0.2">
      <c r="A3" s="29"/>
      <c r="B3" s="30" t="s">
        <v>28</v>
      </c>
      <c r="C3" s="30" t="s">
        <v>29</v>
      </c>
      <c r="D3" s="31"/>
      <c r="E3" s="21"/>
      <c r="F3" s="21"/>
      <c r="G3" s="22"/>
      <c r="H3" s="32" t="s">
        <v>14</v>
      </c>
      <c r="I3" s="32" t="s">
        <v>31</v>
      </c>
      <c r="J3" s="32" t="s">
        <v>16</v>
      </c>
      <c r="K3" s="33" t="s">
        <v>15</v>
      </c>
      <c r="L3" s="34" t="s">
        <v>17</v>
      </c>
      <c r="M3" s="35" t="s">
        <v>15</v>
      </c>
      <c r="N3" s="32" t="s">
        <v>17</v>
      </c>
      <c r="O3" s="35" t="s">
        <v>18</v>
      </c>
      <c r="P3" s="32" t="s">
        <v>19</v>
      </c>
      <c r="Q3" s="36" t="s">
        <v>20</v>
      </c>
      <c r="R3" s="6" t="s">
        <v>21</v>
      </c>
      <c r="S3" s="37"/>
    </row>
    <row r="4" spans="1:19" s="5" customFormat="1" ht="20.45" customHeight="1" x14ac:dyDescent="0.2">
      <c r="A4" s="38"/>
      <c r="B4" s="39"/>
      <c r="C4" s="39"/>
      <c r="D4" s="40"/>
      <c r="E4" s="41" t="s">
        <v>32</v>
      </c>
      <c r="F4" s="40"/>
      <c r="G4" s="40"/>
      <c r="H4" s="42"/>
      <c r="I4" s="42"/>
      <c r="J4" s="42"/>
      <c r="K4" s="43"/>
      <c r="L4" s="43"/>
      <c r="M4" s="43"/>
      <c r="N4" s="42"/>
      <c r="O4" s="43"/>
      <c r="P4" s="42"/>
      <c r="Q4" s="42"/>
      <c r="R4" s="44"/>
      <c r="S4" s="39"/>
    </row>
    <row r="5" spans="1:19" s="5" customFormat="1" ht="20.45" customHeight="1" x14ac:dyDescent="0.2">
      <c r="A5" s="52"/>
      <c r="B5" s="53"/>
      <c r="C5" s="53"/>
      <c r="D5" s="54"/>
      <c r="E5" s="55" t="s">
        <v>44</v>
      </c>
      <c r="F5" s="54"/>
      <c r="G5" s="54"/>
      <c r="H5" s="56"/>
      <c r="I5" s="56"/>
      <c r="J5" s="56"/>
      <c r="K5" s="57"/>
      <c r="L5" s="57"/>
      <c r="M5" s="57"/>
      <c r="N5" s="56"/>
      <c r="O5" s="57"/>
      <c r="P5" s="56"/>
      <c r="Q5" s="56"/>
      <c r="R5" s="58"/>
      <c r="S5" s="53"/>
    </row>
    <row r="6" spans="1:19" s="3" customFormat="1" x14ac:dyDescent="0.3">
      <c r="A6" s="7">
        <v>1</v>
      </c>
      <c r="B6" s="9" t="s">
        <v>23</v>
      </c>
      <c r="C6" s="10" t="s">
        <v>23</v>
      </c>
      <c r="D6" s="11" t="s">
        <v>34</v>
      </c>
      <c r="E6" s="11" t="s">
        <v>25</v>
      </c>
      <c r="F6" s="7" t="s">
        <v>26</v>
      </c>
      <c r="G6" s="7" t="s">
        <v>45</v>
      </c>
      <c r="H6" s="12">
        <v>12810</v>
      </c>
      <c r="I6" s="8">
        <v>38750</v>
      </c>
      <c r="J6" s="12">
        <v>12310</v>
      </c>
      <c r="K6" s="16">
        <v>87.5</v>
      </c>
      <c r="L6" s="13">
        <v>3.41</v>
      </c>
      <c r="M6" s="13">
        <f>ROUNDUP(($J6*$L6/100),-1)</f>
        <v>420</v>
      </c>
      <c r="N6" s="12">
        <f>IF($H6+$M6&lt;=$I6,$M6,$I6-$H6)</f>
        <v>420</v>
      </c>
      <c r="O6" s="13">
        <f>IF($H6+$M6&lt;=$I6,0,($J6*$L6/100)-$N6)</f>
        <v>0</v>
      </c>
      <c r="P6" s="12">
        <f>$N6+$O6</f>
        <v>420</v>
      </c>
      <c r="Q6" s="12">
        <f>IF($H6+$M6&lt;=$I6,$H6+$M6,$I6)</f>
        <v>13230</v>
      </c>
      <c r="R6" s="8">
        <v>55</v>
      </c>
      <c r="S6" s="8"/>
    </row>
    <row r="7" spans="1:19" s="5" customFormat="1" ht="20.45" customHeight="1" x14ac:dyDescent="0.2">
      <c r="A7" s="45"/>
      <c r="B7" s="46"/>
      <c r="C7" s="46"/>
      <c r="D7" s="47"/>
      <c r="E7" s="48" t="s">
        <v>33</v>
      </c>
      <c r="F7" s="47"/>
      <c r="G7" s="47"/>
      <c r="H7" s="49"/>
      <c r="I7" s="49"/>
      <c r="J7" s="49"/>
      <c r="K7" s="50"/>
      <c r="L7" s="50"/>
      <c r="M7" s="50"/>
      <c r="N7" s="49"/>
      <c r="O7" s="50"/>
      <c r="P7" s="49"/>
      <c r="Q7" s="49"/>
      <c r="R7" s="51"/>
      <c r="S7" s="46"/>
    </row>
    <row r="8" spans="1:19" s="3" customFormat="1" x14ac:dyDescent="0.3">
      <c r="A8" s="7">
        <v>2</v>
      </c>
      <c r="B8" s="9"/>
      <c r="C8" s="10"/>
      <c r="D8" s="11" t="s">
        <v>34</v>
      </c>
      <c r="E8" s="11" t="s">
        <v>35</v>
      </c>
      <c r="F8" s="7" t="s">
        <v>22</v>
      </c>
      <c r="G8" s="7" t="s">
        <v>36</v>
      </c>
      <c r="H8" s="14">
        <v>23020</v>
      </c>
      <c r="I8" s="8">
        <v>43600</v>
      </c>
      <c r="J8" s="12">
        <v>24410</v>
      </c>
      <c r="K8" s="13">
        <v>79</v>
      </c>
      <c r="L8" s="13">
        <v>2.9</v>
      </c>
      <c r="M8" s="13">
        <f>ROUNDUP(($J8*$L8/100),-1)</f>
        <v>710</v>
      </c>
      <c r="N8" s="12">
        <f>IF($H8+$M8&lt;=$I8,$M8,$I8-$H8)</f>
        <v>710</v>
      </c>
      <c r="O8" s="13">
        <f>IF($H8+$M8&lt;=$I8,0,($J8*$L8/100)-$N8)</f>
        <v>0</v>
      </c>
      <c r="P8" s="12">
        <f>$N8+$O8</f>
        <v>710</v>
      </c>
      <c r="Q8" s="12">
        <f>IF($H8+$M8&lt;=$I8,$H8+$M8,$I8)</f>
        <v>23730</v>
      </c>
      <c r="R8" s="8"/>
      <c r="S8" s="9"/>
    </row>
    <row r="9" spans="1:19" s="3" customFormat="1" x14ac:dyDescent="0.3">
      <c r="A9" s="7"/>
      <c r="B9" s="9"/>
      <c r="C9" s="10"/>
      <c r="D9" s="11"/>
      <c r="E9" s="48" t="s">
        <v>37</v>
      </c>
      <c r="F9" s="7"/>
      <c r="G9" s="7"/>
      <c r="H9" s="14"/>
      <c r="I9" s="8"/>
      <c r="J9" s="12"/>
      <c r="K9" s="13"/>
      <c r="L9" s="13"/>
      <c r="M9" s="13"/>
      <c r="N9" s="12"/>
      <c r="O9" s="13"/>
      <c r="P9" s="12"/>
      <c r="Q9" s="12"/>
      <c r="R9" s="8"/>
      <c r="S9" s="9"/>
    </row>
    <row r="10" spans="1:19" s="3" customFormat="1" x14ac:dyDescent="0.3">
      <c r="A10" s="7"/>
      <c r="B10" s="9"/>
      <c r="C10" s="10"/>
      <c r="D10" s="11"/>
      <c r="E10" s="48" t="s">
        <v>38</v>
      </c>
      <c r="F10" s="7"/>
      <c r="G10" s="7"/>
      <c r="H10" s="14"/>
      <c r="I10" s="8"/>
      <c r="J10" s="12"/>
      <c r="K10" s="13"/>
      <c r="L10" s="13"/>
      <c r="M10" s="13"/>
      <c r="N10" s="12"/>
      <c r="O10" s="13"/>
      <c r="P10" s="12"/>
      <c r="Q10" s="12"/>
      <c r="R10" s="8"/>
      <c r="S10" s="9"/>
    </row>
    <row r="11" spans="1:19" s="3" customFormat="1" ht="22.15" customHeight="1" x14ac:dyDescent="0.3">
      <c r="A11" s="7">
        <v>3</v>
      </c>
      <c r="B11" s="9"/>
      <c r="C11" s="10"/>
      <c r="D11" s="11" t="s">
        <v>39</v>
      </c>
      <c r="E11" s="11" t="s">
        <v>40</v>
      </c>
      <c r="F11" s="7" t="s">
        <v>41</v>
      </c>
      <c r="G11" s="7" t="s">
        <v>36</v>
      </c>
      <c r="H11" s="14">
        <v>19530</v>
      </c>
      <c r="I11" s="8">
        <v>43600</v>
      </c>
      <c r="J11" s="12">
        <v>24410</v>
      </c>
      <c r="K11" s="15">
        <v>95</v>
      </c>
      <c r="L11" s="13">
        <v>3.5</v>
      </c>
      <c r="M11" s="13">
        <f>ROUNDUP(($J11*$L11/100),-1)</f>
        <v>860</v>
      </c>
      <c r="N11" s="12">
        <f>IF($H11+$M11&lt;=$I11,$M11,$I11-$H11)</f>
        <v>860</v>
      </c>
      <c r="O11" s="13">
        <f>IF($H11+$M11&lt;=$I11,0,($J11*$L11/100)-$N11)</f>
        <v>0</v>
      </c>
      <c r="P11" s="12">
        <f>$N11+$O11</f>
        <v>860</v>
      </c>
      <c r="Q11" s="12">
        <f>IF($H11+$M11&lt;=$I11,$H11+$M11,$I11)</f>
        <v>20390</v>
      </c>
      <c r="R11" s="8"/>
      <c r="S11" s="9"/>
    </row>
    <row r="12" spans="1:19" s="3" customFormat="1" ht="22.15" customHeight="1" x14ac:dyDescent="0.3">
      <c r="A12" s="7"/>
      <c r="B12" s="9"/>
      <c r="C12" s="10"/>
      <c r="D12" s="11"/>
      <c r="E12" s="48" t="s">
        <v>42</v>
      </c>
      <c r="F12" s="7"/>
      <c r="G12" s="7"/>
      <c r="H12" s="14"/>
      <c r="I12" s="8"/>
      <c r="J12" s="12"/>
      <c r="K12" s="15"/>
      <c r="L12" s="13"/>
      <c r="M12" s="13"/>
      <c r="N12" s="12"/>
      <c r="O12" s="13"/>
      <c r="P12" s="12"/>
      <c r="Q12" s="12"/>
      <c r="R12" s="8"/>
      <c r="S12" s="9"/>
    </row>
    <row r="13" spans="1:19" s="3" customFormat="1" ht="22.15" customHeight="1" x14ac:dyDescent="0.3">
      <c r="A13" s="7"/>
      <c r="B13" s="9"/>
      <c r="C13" s="10"/>
      <c r="D13" s="11"/>
      <c r="E13" s="48" t="s">
        <v>43</v>
      </c>
      <c r="F13" s="7"/>
      <c r="G13" s="7"/>
      <c r="H13" s="14"/>
      <c r="I13" s="8"/>
      <c r="J13" s="12"/>
      <c r="K13" s="15"/>
      <c r="L13" s="13"/>
      <c r="M13" s="13"/>
      <c r="N13" s="12"/>
      <c r="O13" s="13"/>
      <c r="P13" s="12"/>
      <c r="Q13" s="12"/>
      <c r="R13" s="8"/>
      <c r="S13" s="9"/>
    </row>
    <row r="14" spans="1:19" s="3" customFormat="1" ht="22.15" customHeight="1" x14ac:dyDescent="0.3">
      <c r="A14" s="59">
        <v>4</v>
      </c>
      <c r="B14" s="60"/>
      <c r="C14" s="61"/>
      <c r="D14" s="62" t="s">
        <v>39</v>
      </c>
      <c r="E14" s="62" t="s">
        <v>24</v>
      </c>
      <c r="F14" s="63" t="s">
        <v>22</v>
      </c>
      <c r="G14" s="63" t="s">
        <v>36</v>
      </c>
      <c r="H14" s="64">
        <v>22540</v>
      </c>
      <c r="I14" s="65">
        <v>43600</v>
      </c>
      <c r="J14" s="66">
        <v>24410</v>
      </c>
      <c r="K14" s="67">
        <v>86</v>
      </c>
      <c r="L14" s="68">
        <v>3.1</v>
      </c>
      <c r="M14" s="68">
        <f>ROUNDUP(($J14*$L14/100),-1)</f>
        <v>760</v>
      </c>
      <c r="N14" s="66">
        <f>IF($H14+$M14&lt;=$I14,$M14,$I14-$H14)</f>
        <v>760</v>
      </c>
      <c r="O14" s="68">
        <f>IF($H14+$M14&lt;=$I14,0,($J14*$L14/100)-$N14)</f>
        <v>0</v>
      </c>
      <c r="P14" s="66">
        <f>$N14+$O14</f>
        <v>760</v>
      </c>
      <c r="Q14" s="66">
        <f>IF($H14+$M14&lt;=$I14,$H14+$M14,$I14)</f>
        <v>23300</v>
      </c>
      <c r="R14" s="65"/>
      <c r="S14" s="60"/>
    </row>
  </sheetData>
  <mergeCells count="7">
    <mergeCell ref="D2:D3"/>
    <mergeCell ref="E2:E3"/>
    <mergeCell ref="F2:F3"/>
    <mergeCell ref="A2:A3"/>
    <mergeCell ref="A1:S1"/>
    <mergeCell ref="G2:G3"/>
    <mergeCell ref="S2:S3"/>
  </mergeCells>
  <printOptions horizontalCentered="1"/>
  <pageMargins left="0.39370078740157483" right="0.15748031496062992" top="0.59055118110236227" bottom="0.27559055118110237" header="0.43307086614173229" footer="0.27559055118110237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บัญชีแนบ</vt:lpstr>
      <vt:lpstr>บัญชีแนบ!Print_Titles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2021-04-01T08:19:47Z</cp:lastPrinted>
  <dcterms:created xsi:type="dcterms:W3CDTF">2019-05-07T09:26:45Z</dcterms:created>
  <dcterms:modified xsi:type="dcterms:W3CDTF">2021-04-01T08:22:13Z</dcterms:modified>
</cp:coreProperties>
</file>