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anittha งานกสต2\ตย คำสั่ง ลงเว็บ040865\รอลงเวบใหม่040865\"/>
    </mc:Choice>
  </mc:AlternateContent>
  <bookViews>
    <workbookView xWindow="0" yWindow="0" windowWidth="15600" windowHeight="9390"/>
  </bookViews>
  <sheets>
    <sheet name="บัญชีแนบ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6" i="1" l="1"/>
  <c r="N6" i="1" s="1"/>
  <c r="L9" i="1"/>
  <c r="M9" i="1" s="1"/>
  <c r="L11" i="1"/>
  <c r="N11" i="1" s="1"/>
  <c r="L13" i="1"/>
  <c r="M13" i="1" s="1"/>
  <c r="L15" i="1"/>
  <c r="M15" i="1" s="1"/>
  <c r="L17" i="1"/>
  <c r="M17" i="1" s="1"/>
  <c r="L7" i="1"/>
  <c r="N7" i="1" s="1"/>
  <c r="M6" i="1" l="1"/>
  <c r="O6" i="1" s="1"/>
  <c r="M11" i="1"/>
  <c r="O11" i="1" s="1"/>
  <c r="M7" i="1"/>
  <c r="O7" i="1" s="1"/>
  <c r="P7" i="1"/>
  <c r="R7" i="1" s="1"/>
  <c r="P6" i="1"/>
  <c r="N15" i="1"/>
  <c r="O15" i="1" s="1"/>
  <c r="P13" i="1"/>
  <c r="P11" i="1"/>
  <c r="P15" i="1"/>
  <c r="P17" i="1"/>
  <c r="P9" i="1"/>
  <c r="N17" i="1"/>
  <c r="O17" i="1" s="1"/>
  <c r="N13" i="1"/>
  <c r="O13" i="1" s="1"/>
  <c r="N9" i="1"/>
  <c r="O9" i="1" s="1"/>
</calcChain>
</file>

<file path=xl/sharedStrings.xml><?xml version="1.0" encoding="utf-8"?>
<sst xmlns="http://schemas.openxmlformats.org/spreadsheetml/2006/main" count="75" uniqueCount="52">
  <si>
    <t>ชื่อ - นามสกุล</t>
  </si>
  <si>
    <t>เงินเดือน</t>
  </si>
  <si>
    <t>ฐานในการ</t>
  </si>
  <si>
    <t>ร้อยละ</t>
  </si>
  <si>
    <t>จำนวนเงิน</t>
  </si>
  <si>
    <t>เงิน</t>
  </si>
  <si>
    <t>หมายเหตุ</t>
  </si>
  <si>
    <t>สังกัด/ตำแหน่ง</t>
  </si>
  <si>
    <t>ก่อนเลื่อน</t>
  </si>
  <si>
    <t>คำนวณ</t>
  </si>
  <si>
    <t>ที่ได้เลื่อน</t>
  </si>
  <si>
    <t>ที่ได้รับ</t>
  </si>
  <si>
    <t>พ.ช.ค.</t>
  </si>
  <si>
    <t>ชำนาญการพิเศษ</t>
  </si>
  <si>
    <t>นักวิชาการส่งเสริมการเกษตร</t>
  </si>
  <si>
    <t>เจ้าพนักงานธุรการ</t>
  </si>
  <si>
    <t>ฝ่ายบริหารทั่วไป</t>
  </si>
  <si>
    <t>เลขที่ตำแหน่ง</t>
  </si>
  <si>
    <t>ระดับตำแหน่ง</t>
  </si>
  <si>
    <t>ดีเด่น 1</t>
  </si>
  <si>
    <t>ดีเด่น 3</t>
  </si>
  <si>
    <t>ดีเด่น 2</t>
  </si>
  <si>
    <t>ขั้นสูง</t>
  </si>
  <si>
    <t>สำนักงานเกษตรจังหวัด......</t>
  </si>
  <si>
    <t>กลุ่มส่งเสริมและพัฒนาเกษตรกร</t>
  </si>
  <si>
    <t>สำนักงานเกษตรอำเภอ.....</t>
  </si>
  <si>
    <t>กลุ่ส่งเสริมและพัฒนาการผลิต</t>
  </si>
  <si>
    <t>นางสาว..........................</t>
  </si>
  <si>
    <t>นาย................................</t>
  </si>
  <si>
    <t>ชำนาญงาน</t>
  </si>
  <si>
    <t>นาง..................................</t>
  </si>
  <si>
    <t>........</t>
  </si>
  <si>
    <t>ดีเด่น 4</t>
  </si>
  <si>
    <t>รวม</t>
  </si>
  <si>
    <t xml:space="preserve">บัญชีรายละเอียดการเลื่อนเงินเดือนข้าราชการ แนบท้ายคำสั่งจังหวัด......................... ที่ ............ /..............   ลงวันที่ ...................... </t>
  </si>
  <si>
    <t>ดีมาก 2</t>
  </si>
  <si>
    <t>ผล</t>
  </si>
  <si>
    <t>การประเมิน</t>
  </si>
  <si>
    <t>กลุ่มยุทธศาสตร์และสารสนเทศ</t>
  </si>
  <si>
    <t>กลุ่มอารักขาพืช</t>
  </si>
  <si>
    <t>ลำดับที่</t>
  </si>
  <si>
    <t>สำนัก/กอง จริง (โครงสร้าง กพ)</t>
  </si>
  <si>
    <t>คะแนน (เต็ม100)</t>
  </si>
  <si>
    <t>คำนวณได้</t>
  </si>
  <si>
    <t>ค่าตอบแทน</t>
  </si>
  <si>
    <t xml:space="preserve"> (ซ่อน)</t>
  </si>
  <si>
    <t>ซ่อน</t>
  </si>
  <si>
    <t>พิเศษ (ซ่อน)</t>
  </si>
  <si>
    <t>ปฏิบัติงาน</t>
  </si>
  <si>
    <t>………</t>
  </si>
  <si>
    <t>รวมเงินที่ใช้</t>
  </si>
  <si>
    <t>ดีมาก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</si>
</sst>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.00_ ;\-#,##0.00\ 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color theme="1"/>
      <name val="TH SarabunIT๙"/>
      <family val="2"/>
    </font>
    <font>
      <sz val="15"/>
      <color theme="1"/>
      <name val="TH SarabunIT๙"/>
      <family val="2"/>
    </font>
    <font>
      <sz val="11"/>
      <color indexed="8"/>
      <name val="Tahoma"/>
      <family val="2"/>
      <charset val="222"/>
    </font>
    <font>
      <sz val="15"/>
      <name val="TH SarabunIT๙"/>
      <family val="2"/>
    </font>
    <font>
      <b/>
      <sz val="14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4"/>
      <name val="Angsana New"/>
      <family val="1"/>
    </font>
    <font>
      <sz val="14"/>
      <name val="TH SarabunIT๙"/>
      <family val="2"/>
    </font>
    <font>
      <sz val="12"/>
      <color rgb="FF0000FF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/>
  </cellStyleXfs>
  <cellXfs count="84">
    <xf numFmtId="0" fontId="0" fillId="0" borderId="0" xfId="0"/>
    <xf numFmtId="0" fontId="0" fillId="0" borderId="0" xfId="0" applyFill="1"/>
    <xf numFmtId="187" fontId="5" fillId="0" borderId="8" xfId="1" applyNumberFormat="1" applyFont="1" applyFill="1" applyBorder="1" applyAlignment="1">
      <alignment horizontal="center" vertical="center"/>
    </xf>
    <xf numFmtId="187" fontId="5" fillId="0" borderId="9" xfId="1" applyNumberFormat="1" applyFont="1" applyFill="1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8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6" fillId="2" borderId="5" xfId="0" applyFont="1" applyFill="1" applyBorder="1" applyAlignment="1">
      <alignment horizontal="center"/>
    </xf>
    <xf numFmtId="187" fontId="6" fillId="0" borderId="1" xfId="1" applyNumberFormat="1" applyFont="1" applyFill="1" applyBorder="1" applyAlignment="1">
      <alignment horizontal="center" vertical="center"/>
    </xf>
    <xf numFmtId="43" fontId="6" fillId="3" borderId="11" xfId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center"/>
    </xf>
    <xf numFmtId="43" fontId="6" fillId="3" borderId="12" xfId="1" applyFont="1" applyFill="1" applyBorder="1" applyAlignment="1">
      <alignment horizontal="center" vertical="center"/>
    </xf>
    <xf numFmtId="187" fontId="6" fillId="0" borderId="13" xfId="1" applyNumberFormat="1" applyFont="1" applyFill="1" applyBorder="1" applyAlignment="1">
      <alignment horizontal="center" vertical="center"/>
    </xf>
    <xf numFmtId="0" fontId="6" fillId="0" borderId="13" xfId="4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187" fontId="6" fillId="0" borderId="6" xfId="1" applyNumberFormat="1" applyFont="1" applyFill="1" applyBorder="1" applyAlignment="1">
      <alignment horizontal="center" vertical="center"/>
    </xf>
    <xf numFmtId="43" fontId="6" fillId="3" borderId="14" xfId="1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/>
    </xf>
    <xf numFmtId="43" fontId="6" fillId="3" borderId="10" xfId="1" applyFont="1" applyFill="1" applyBorder="1" applyAlignment="1">
      <alignment horizontal="center" vertical="center"/>
    </xf>
    <xf numFmtId="187" fontId="6" fillId="0" borderId="15" xfId="1" applyNumberFormat="1" applyFont="1" applyFill="1" applyBorder="1" applyAlignment="1">
      <alignment horizontal="center" vertical="center"/>
    </xf>
    <xf numFmtId="0" fontId="6" fillId="0" borderId="15" xfId="4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/>
    </xf>
    <xf numFmtId="0" fontId="10" fillId="0" borderId="8" xfId="0" applyFont="1" applyFill="1" applyBorder="1"/>
    <xf numFmtId="187" fontId="10" fillId="0" borderId="8" xfId="1" applyNumberFormat="1" applyFont="1" applyFill="1" applyBorder="1"/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3" fontId="10" fillId="0" borderId="7" xfId="1" applyNumberFormat="1" applyFont="1" applyBorder="1" applyAlignment="1">
      <alignment horizontal="right"/>
    </xf>
    <xf numFmtId="4" fontId="10" fillId="0" borderId="7" xfId="1" applyNumberFormat="1" applyFont="1" applyBorder="1" applyAlignment="1">
      <alignment horizontal="right"/>
    </xf>
    <xf numFmtId="188" fontId="10" fillId="0" borderId="7" xfId="1" applyNumberFormat="1" applyFont="1" applyBorder="1" applyAlignment="1">
      <alignment horizontal="right"/>
    </xf>
    <xf numFmtId="187" fontId="10" fillId="0" borderId="7" xfId="1" applyNumberFormat="1" applyFont="1" applyBorder="1"/>
    <xf numFmtId="3" fontId="10" fillId="0" borderId="8" xfId="1" applyNumberFormat="1" applyFont="1" applyBorder="1" applyAlignment="1">
      <alignment horizontal="right"/>
    </xf>
    <xf numFmtId="4" fontId="10" fillId="0" borderId="8" xfId="1" applyNumberFormat="1" applyFont="1" applyBorder="1" applyAlignment="1">
      <alignment horizontal="right"/>
    </xf>
    <xf numFmtId="188" fontId="10" fillId="0" borderId="8" xfId="1" applyNumberFormat="1" applyFont="1" applyBorder="1" applyAlignment="1">
      <alignment horizontal="right"/>
    </xf>
    <xf numFmtId="187" fontId="10" fillId="0" borderId="8" xfId="1" applyNumberFormat="1" applyFont="1" applyBorder="1"/>
    <xf numFmtId="3" fontId="10" fillId="0" borderId="9" xfId="1" applyNumberFormat="1" applyFont="1" applyBorder="1" applyAlignment="1">
      <alignment horizontal="right"/>
    </xf>
    <xf numFmtId="4" fontId="10" fillId="0" borderId="9" xfId="1" applyNumberFormat="1" applyFont="1" applyBorder="1" applyAlignment="1">
      <alignment horizontal="right"/>
    </xf>
    <xf numFmtId="188" fontId="10" fillId="0" borderId="9" xfId="1" applyNumberFormat="1" applyFont="1" applyBorder="1" applyAlignment="1">
      <alignment horizontal="right"/>
    </xf>
    <xf numFmtId="187" fontId="10" fillId="0" borderId="9" xfId="1" applyNumberFormat="1" applyFont="1" applyBorder="1"/>
    <xf numFmtId="0" fontId="10" fillId="0" borderId="7" xfId="0" applyFont="1" applyBorder="1"/>
    <xf numFmtId="0" fontId="6" fillId="0" borderId="7" xfId="0" applyFont="1" applyBorder="1"/>
    <xf numFmtId="0" fontId="10" fillId="0" borderId="7" xfId="0" applyFont="1" applyBorder="1" applyAlignment="1">
      <alignment horizontal="center"/>
    </xf>
    <xf numFmtId="187" fontId="10" fillId="0" borderId="7" xfId="1" applyNumberFormat="1" applyFont="1" applyFill="1" applyBorder="1" applyAlignment="1">
      <alignment vertical="center"/>
    </xf>
    <xf numFmtId="187" fontId="10" fillId="0" borderId="7" xfId="1" applyNumberFormat="1" applyFont="1" applyFill="1" applyBorder="1" applyAlignment="1">
      <alignment horizontal="center" vertical="center"/>
    </xf>
    <xf numFmtId="0" fontId="10" fillId="0" borderId="7" xfId="0" applyFont="1" applyFill="1" applyBorder="1"/>
    <xf numFmtId="43" fontId="10" fillId="0" borderId="7" xfId="1" applyFont="1" applyFill="1" applyBorder="1" applyAlignment="1">
      <alignment vertical="center"/>
    </xf>
    <xf numFmtId="0" fontId="10" fillId="0" borderId="8" xfId="0" applyFont="1" applyBorder="1"/>
    <xf numFmtId="0" fontId="6" fillId="0" borderId="8" xfId="0" applyFont="1" applyFill="1" applyBorder="1" applyAlignment="1">
      <alignment vertical="center"/>
    </xf>
    <xf numFmtId="187" fontId="10" fillId="0" borderId="8" xfId="1" applyNumberFormat="1" applyFont="1" applyFill="1" applyBorder="1" applyAlignment="1">
      <alignment vertical="center"/>
    </xf>
    <xf numFmtId="187" fontId="10" fillId="0" borderId="8" xfId="1" applyNumberFormat="1" applyFont="1" applyFill="1" applyBorder="1" applyAlignment="1">
      <alignment horizontal="center" vertical="center"/>
    </xf>
    <xf numFmtId="2" fontId="10" fillId="0" borderId="8" xfId="0" applyNumberFormat="1" applyFont="1" applyFill="1" applyBorder="1" applyAlignment="1">
      <alignment vertical="center"/>
    </xf>
    <xf numFmtId="187" fontId="10" fillId="0" borderId="8" xfId="0" applyNumberFormat="1" applyFont="1" applyBorder="1"/>
    <xf numFmtId="0" fontId="6" fillId="0" borderId="8" xfId="0" applyFont="1" applyBorder="1"/>
    <xf numFmtId="0" fontId="10" fillId="0" borderId="8" xfId="0" applyFont="1" applyBorder="1" applyAlignment="1">
      <alignment horizontal="center"/>
    </xf>
    <xf numFmtId="0" fontId="6" fillId="0" borderId="8" xfId="0" applyFont="1" applyFill="1" applyBorder="1" applyAlignment="1">
      <alignment horizontal="left" vertical="center"/>
    </xf>
    <xf numFmtId="0" fontId="10" fillId="0" borderId="9" xfId="0" applyFont="1" applyBorder="1"/>
    <xf numFmtId="0" fontId="10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187" fontId="10" fillId="0" borderId="9" xfId="1" applyNumberFormat="1" applyFont="1" applyFill="1" applyBorder="1" applyAlignment="1">
      <alignment vertical="center"/>
    </xf>
    <xf numFmtId="187" fontId="10" fillId="0" borderId="9" xfId="1" applyNumberFormat="1" applyFont="1" applyFill="1" applyBorder="1" applyAlignment="1">
      <alignment horizontal="center" vertical="center"/>
    </xf>
    <xf numFmtId="2" fontId="10" fillId="0" borderId="9" xfId="0" applyNumberFormat="1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2" xfId="0" applyFont="1" applyBorder="1"/>
    <xf numFmtId="0" fontId="8" fillId="0" borderId="3" xfId="0" applyFont="1" applyBorder="1"/>
    <xf numFmtId="0" fontId="8" fillId="0" borderId="3" xfId="0" applyFont="1" applyFill="1" applyBorder="1"/>
    <xf numFmtId="0" fontId="0" fillId="0" borderId="4" xfId="0" applyBorder="1"/>
    <xf numFmtId="0" fontId="10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87" fontId="11" fillId="0" borderId="1" xfId="1" applyNumberFormat="1" applyFont="1" applyBorder="1" applyAlignment="1">
      <alignment horizontal="center" vertical="center" wrapText="1"/>
    </xf>
    <xf numFmtId="187" fontId="11" fillId="0" borderId="6" xfId="1" applyNumberFormat="1" applyFont="1" applyBorder="1" applyAlignment="1">
      <alignment horizontal="center" vertical="center" wrapText="1"/>
    </xf>
  </cellXfs>
  <cellStyles count="5">
    <cellStyle name="Comma" xfId="1" builtinId="3"/>
    <cellStyle name="Comma 2 2" xfId="2"/>
    <cellStyle name="Comma 2 3" xfId="3"/>
    <cellStyle name="Normal" xfId="0" builtinId="0"/>
    <cellStyle name="Normal_คู่มือการจัดทำข้อมูลเงินเดือน-ค่าจ้าง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zoomScale="90" zoomScaleNormal="90" workbookViewId="0">
      <selection activeCell="F11" sqref="F11"/>
    </sheetView>
  </sheetViews>
  <sheetFormatPr defaultRowHeight="14.25" x14ac:dyDescent="0.2"/>
  <cols>
    <col min="1" max="1" width="4.125" customWidth="1"/>
    <col min="2" max="2" width="18.5" hidden="1" customWidth="1"/>
    <col min="3" max="3" width="17.875" customWidth="1"/>
    <col min="4" max="4" width="21.5" customWidth="1"/>
    <col min="5" max="5" width="12" customWidth="1"/>
    <col min="6" max="6" width="8.5" customWidth="1"/>
    <col min="7" max="7" width="8.625" customWidth="1"/>
    <col min="8" max="8" width="9.25" customWidth="1"/>
    <col min="9" max="9" width="8.25" customWidth="1"/>
    <col min="10" max="10" width="8.25" style="1" hidden="1" customWidth="1"/>
    <col min="11" max="11" width="7.875" customWidth="1"/>
    <col min="12" max="12" width="9.625" hidden="1" customWidth="1"/>
    <col min="13" max="13" width="8.625" customWidth="1"/>
    <col min="14" max="14" width="11.875" hidden="1" customWidth="1"/>
    <col min="15" max="15" width="0" style="4" hidden="1" customWidth="1"/>
    <col min="16" max="16" width="9" style="4"/>
    <col min="17" max="17" width="7.75" style="4" customWidth="1"/>
    <col min="18" max="18" width="8" customWidth="1"/>
  </cols>
  <sheetData>
    <row r="1" spans="1:20" s="8" customFormat="1" ht="22.15" customHeight="1" x14ac:dyDescent="0.2">
      <c r="A1" s="71" t="s">
        <v>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"/>
    </row>
    <row r="2" spans="1:20" s="16" customFormat="1" ht="16.5" customHeight="1" x14ac:dyDescent="0.3">
      <c r="A2" s="72" t="s">
        <v>40</v>
      </c>
      <c r="B2" s="9" t="s">
        <v>41</v>
      </c>
      <c r="C2" s="74" t="s">
        <v>0</v>
      </c>
      <c r="D2" s="76" t="s">
        <v>7</v>
      </c>
      <c r="E2" s="76" t="s">
        <v>18</v>
      </c>
      <c r="F2" s="78" t="s">
        <v>17</v>
      </c>
      <c r="G2" s="10" t="s">
        <v>1</v>
      </c>
      <c r="H2" s="10" t="s">
        <v>1</v>
      </c>
      <c r="I2" s="10" t="s">
        <v>2</v>
      </c>
      <c r="J2" s="11" t="s">
        <v>42</v>
      </c>
      <c r="K2" s="12" t="s">
        <v>3</v>
      </c>
      <c r="L2" s="13" t="s">
        <v>43</v>
      </c>
      <c r="M2" s="10" t="s">
        <v>4</v>
      </c>
      <c r="N2" s="13" t="s">
        <v>44</v>
      </c>
      <c r="O2" s="82" t="s">
        <v>50</v>
      </c>
      <c r="P2" s="14" t="s">
        <v>1</v>
      </c>
      <c r="Q2" s="5" t="s">
        <v>36</v>
      </c>
      <c r="R2" s="15" t="s">
        <v>5</v>
      </c>
      <c r="S2" s="80" t="s">
        <v>6</v>
      </c>
    </row>
    <row r="3" spans="1:20" s="16" customFormat="1" ht="18" customHeight="1" x14ac:dyDescent="0.3">
      <c r="A3" s="73"/>
      <c r="B3" s="9" t="s">
        <v>45</v>
      </c>
      <c r="C3" s="75"/>
      <c r="D3" s="77"/>
      <c r="E3" s="77"/>
      <c r="F3" s="79"/>
      <c r="G3" s="17" t="s">
        <v>8</v>
      </c>
      <c r="H3" s="17" t="s">
        <v>22</v>
      </c>
      <c r="I3" s="17" t="s">
        <v>9</v>
      </c>
      <c r="J3" s="18" t="s">
        <v>46</v>
      </c>
      <c r="K3" s="19" t="s">
        <v>10</v>
      </c>
      <c r="L3" s="20" t="s">
        <v>46</v>
      </c>
      <c r="M3" s="17" t="s">
        <v>10</v>
      </c>
      <c r="N3" s="20" t="s">
        <v>47</v>
      </c>
      <c r="O3" s="83"/>
      <c r="P3" s="21" t="s">
        <v>11</v>
      </c>
      <c r="Q3" s="6" t="s">
        <v>37</v>
      </c>
      <c r="R3" s="22" t="s">
        <v>12</v>
      </c>
      <c r="S3" s="81"/>
    </row>
    <row r="4" spans="1:20" ht="18.75" x14ac:dyDescent="0.3">
      <c r="A4" s="40"/>
      <c r="B4" s="40"/>
      <c r="C4" s="40"/>
      <c r="D4" s="41" t="s">
        <v>23</v>
      </c>
      <c r="E4" s="40"/>
      <c r="F4" s="42"/>
      <c r="G4" s="43"/>
      <c r="H4" s="44"/>
      <c r="I4" s="43"/>
      <c r="J4" s="45"/>
      <c r="K4" s="46"/>
      <c r="L4" s="28"/>
      <c r="M4" s="28"/>
      <c r="N4" s="29"/>
      <c r="O4" s="30"/>
      <c r="P4" s="31"/>
      <c r="Q4" s="44"/>
      <c r="R4" s="40"/>
      <c r="S4" s="40"/>
    </row>
    <row r="5" spans="1:20" ht="18.75" x14ac:dyDescent="0.3">
      <c r="A5" s="47"/>
      <c r="B5" s="47"/>
      <c r="C5" s="26"/>
      <c r="D5" s="48" t="s">
        <v>16</v>
      </c>
      <c r="E5" s="27"/>
      <c r="F5" s="27"/>
      <c r="G5" s="47"/>
      <c r="H5" s="47"/>
      <c r="I5" s="35"/>
      <c r="J5" s="24"/>
      <c r="K5" s="47"/>
      <c r="L5" s="32"/>
      <c r="M5" s="32"/>
      <c r="N5" s="33"/>
      <c r="O5" s="34"/>
      <c r="P5" s="35"/>
      <c r="Q5" s="47"/>
      <c r="R5" s="47"/>
      <c r="S5" s="47"/>
    </row>
    <row r="6" spans="1:20" ht="18.75" x14ac:dyDescent="0.3">
      <c r="A6" s="62">
        <v>1</v>
      </c>
      <c r="B6" s="47"/>
      <c r="C6" s="26" t="s">
        <v>30</v>
      </c>
      <c r="D6" s="26" t="s">
        <v>15</v>
      </c>
      <c r="E6" s="27" t="s">
        <v>29</v>
      </c>
      <c r="F6" s="27" t="s">
        <v>31</v>
      </c>
      <c r="G6" s="49">
        <v>45260</v>
      </c>
      <c r="H6" s="50">
        <v>54820</v>
      </c>
      <c r="I6" s="49">
        <v>31610</v>
      </c>
      <c r="J6" s="24"/>
      <c r="K6" s="51">
        <v>2.95</v>
      </c>
      <c r="L6" s="32">
        <f t="shared" ref="L6:L17" si="0">ROUNDUP(($I6*$K6/100),-1)</f>
        <v>940</v>
      </c>
      <c r="M6" s="32">
        <f t="shared" ref="M6:M17" si="1">IF($G6+$L6&lt;=$H6,$L6,$H6-$G6)</f>
        <v>940</v>
      </c>
      <c r="N6" s="33">
        <f t="shared" ref="N6:N17" si="2">IF($G6+$L6&lt;=$H6,0,($I6*$K6/100)-$M6)</f>
        <v>0</v>
      </c>
      <c r="O6" s="34">
        <f t="shared" ref="O6:O17" si="3">$M6+$N6</f>
        <v>940</v>
      </c>
      <c r="P6" s="35">
        <f t="shared" ref="P6:P17" si="4">IF($G6+$L6&lt;=$H6,$G6+$L6,$H6)</f>
        <v>46200</v>
      </c>
      <c r="Q6" s="50" t="s">
        <v>35</v>
      </c>
      <c r="R6" s="47"/>
      <c r="S6" s="47"/>
    </row>
    <row r="7" spans="1:20" ht="19.5" x14ac:dyDescent="0.3">
      <c r="A7" s="62">
        <v>2</v>
      </c>
      <c r="B7" s="47"/>
      <c r="C7" s="26" t="s">
        <v>27</v>
      </c>
      <c r="D7" s="26" t="s">
        <v>15</v>
      </c>
      <c r="E7" s="23" t="s">
        <v>48</v>
      </c>
      <c r="F7" s="27" t="s">
        <v>49</v>
      </c>
      <c r="G7" s="25">
        <v>11850</v>
      </c>
      <c r="H7" s="25">
        <v>38750</v>
      </c>
      <c r="I7" s="25">
        <v>12310</v>
      </c>
      <c r="J7" s="24"/>
      <c r="K7" s="51">
        <v>3</v>
      </c>
      <c r="L7" s="32">
        <f>ROUNDUP(($I7*$K7/100),-1)</f>
        <v>370</v>
      </c>
      <c r="M7" s="32">
        <f>IF($G7+$L7&lt;=$H7,$L7,$H7-$G7)</f>
        <v>370</v>
      </c>
      <c r="N7" s="33">
        <f>IF($G7+$L7&lt;=$H7,0,($I7*$K7/100)-$M7)</f>
        <v>0</v>
      </c>
      <c r="O7" s="34">
        <f>$M7+$N7</f>
        <v>370</v>
      </c>
      <c r="P7" s="35">
        <f>IF($G7+$L7&lt;=$H7,$G7+$L7,$H7)</f>
        <v>12220</v>
      </c>
      <c r="Q7" s="2" t="s">
        <v>19</v>
      </c>
      <c r="R7" s="52">
        <f>13285-P7</f>
        <v>1065</v>
      </c>
      <c r="S7" s="47"/>
    </row>
    <row r="8" spans="1:20" ht="18.75" x14ac:dyDescent="0.3">
      <c r="A8" s="62"/>
      <c r="B8" s="47"/>
      <c r="C8" s="47"/>
      <c r="D8" s="53" t="s">
        <v>24</v>
      </c>
      <c r="E8" s="47"/>
      <c r="F8" s="54"/>
      <c r="G8" s="49"/>
      <c r="H8" s="50"/>
      <c r="I8" s="49"/>
      <c r="J8" s="24"/>
      <c r="K8" s="51"/>
      <c r="L8" s="32"/>
      <c r="M8" s="32"/>
      <c r="N8" s="33"/>
      <c r="O8" s="34"/>
      <c r="P8" s="35"/>
      <c r="Q8" s="50"/>
      <c r="R8" s="47"/>
      <c r="S8" s="47"/>
    </row>
    <row r="9" spans="1:20" ht="19.5" x14ac:dyDescent="0.3">
      <c r="A9" s="62">
        <v>3</v>
      </c>
      <c r="B9" s="47"/>
      <c r="C9" s="26" t="s">
        <v>30</v>
      </c>
      <c r="D9" s="26" t="s">
        <v>14</v>
      </c>
      <c r="E9" s="27" t="s">
        <v>13</v>
      </c>
      <c r="F9" s="27" t="s">
        <v>31</v>
      </c>
      <c r="G9" s="49">
        <v>48960</v>
      </c>
      <c r="H9" s="50">
        <v>69040</v>
      </c>
      <c r="I9" s="49">
        <v>49030</v>
      </c>
      <c r="J9" s="51"/>
      <c r="K9" s="51">
        <v>2.85</v>
      </c>
      <c r="L9" s="32">
        <f t="shared" si="0"/>
        <v>1400</v>
      </c>
      <c r="M9" s="32">
        <f t="shared" si="1"/>
        <v>1400</v>
      </c>
      <c r="N9" s="33">
        <f t="shared" si="2"/>
        <v>0</v>
      </c>
      <c r="O9" s="34">
        <f t="shared" si="3"/>
        <v>1400</v>
      </c>
      <c r="P9" s="35">
        <f t="shared" si="4"/>
        <v>50360</v>
      </c>
      <c r="Q9" s="2" t="s">
        <v>51</v>
      </c>
      <c r="R9" s="47"/>
      <c r="S9" s="47"/>
    </row>
    <row r="10" spans="1:20" ht="19.5" x14ac:dyDescent="0.3">
      <c r="A10" s="62"/>
      <c r="B10" s="47"/>
      <c r="C10" s="26"/>
      <c r="D10" s="48" t="s">
        <v>26</v>
      </c>
      <c r="E10" s="27"/>
      <c r="F10" s="27"/>
      <c r="G10" s="49"/>
      <c r="H10" s="50"/>
      <c r="I10" s="49"/>
      <c r="J10" s="51"/>
      <c r="K10" s="51"/>
      <c r="L10" s="32"/>
      <c r="M10" s="32"/>
      <c r="N10" s="33"/>
      <c r="O10" s="34"/>
      <c r="P10" s="35"/>
      <c r="Q10" s="2"/>
      <c r="R10" s="47"/>
      <c r="S10" s="47"/>
    </row>
    <row r="11" spans="1:20" ht="19.5" x14ac:dyDescent="0.3">
      <c r="A11" s="62">
        <v>4</v>
      </c>
      <c r="B11" s="47"/>
      <c r="C11" s="26" t="s">
        <v>27</v>
      </c>
      <c r="D11" s="26" t="s">
        <v>14</v>
      </c>
      <c r="E11" s="27" t="s">
        <v>13</v>
      </c>
      <c r="F11" s="27" t="s">
        <v>31</v>
      </c>
      <c r="G11" s="49">
        <v>59280</v>
      </c>
      <c r="H11" s="50">
        <v>69040</v>
      </c>
      <c r="I11" s="49">
        <v>49330</v>
      </c>
      <c r="J11" s="51"/>
      <c r="K11" s="51">
        <v>3</v>
      </c>
      <c r="L11" s="32">
        <f t="shared" si="0"/>
        <v>1480</v>
      </c>
      <c r="M11" s="32">
        <f t="shared" si="1"/>
        <v>1480</v>
      </c>
      <c r="N11" s="33">
        <f t="shared" si="2"/>
        <v>0</v>
      </c>
      <c r="O11" s="34">
        <f t="shared" si="3"/>
        <v>1480</v>
      </c>
      <c r="P11" s="35">
        <f t="shared" si="4"/>
        <v>60760</v>
      </c>
      <c r="Q11" s="2" t="s">
        <v>19</v>
      </c>
      <c r="R11" s="47"/>
      <c r="S11" s="47"/>
    </row>
    <row r="12" spans="1:20" ht="19.5" x14ac:dyDescent="0.3">
      <c r="A12" s="62"/>
      <c r="B12" s="47"/>
      <c r="C12" s="26"/>
      <c r="D12" s="55" t="s">
        <v>38</v>
      </c>
      <c r="E12" s="27"/>
      <c r="F12" s="27"/>
      <c r="G12" s="49"/>
      <c r="H12" s="50"/>
      <c r="I12" s="49"/>
      <c r="J12" s="51"/>
      <c r="K12" s="51"/>
      <c r="L12" s="32"/>
      <c r="M12" s="32"/>
      <c r="N12" s="33"/>
      <c r="O12" s="34"/>
      <c r="P12" s="35"/>
      <c r="Q12" s="2"/>
      <c r="R12" s="47"/>
      <c r="S12" s="47"/>
    </row>
    <row r="13" spans="1:20" ht="19.5" x14ac:dyDescent="0.3">
      <c r="A13" s="62">
        <v>5</v>
      </c>
      <c r="B13" s="47"/>
      <c r="C13" s="26" t="s">
        <v>27</v>
      </c>
      <c r="D13" s="26" t="s">
        <v>14</v>
      </c>
      <c r="E13" s="27" t="s">
        <v>13</v>
      </c>
      <c r="F13" s="27" t="s">
        <v>31</v>
      </c>
      <c r="G13" s="49">
        <v>68000</v>
      </c>
      <c r="H13" s="50">
        <v>69040</v>
      </c>
      <c r="I13" s="49">
        <v>49330</v>
      </c>
      <c r="J13" s="51"/>
      <c r="K13" s="51">
        <v>3.3</v>
      </c>
      <c r="L13" s="32">
        <f t="shared" si="0"/>
        <v>1630</v>
      </c>
      <c r="M13" s="32">
        <f t="shared" si="1"/>
        <v>1040</v>
      </c>
      <c r="N13" s="33">
        <f t="shared" si="2"/>
        <v>587.8900000000001</v>
      </c>
      <c r="O13" s="34">
        <f t="shared" si="3"/>
        <v>1627.89</v>
      </c>
      <c r="P13" s="35">
        <f t="shared" si="4"/>
        <v>69040</v>
      </c>
      <c r="Q13" s="2" t="s">
        <v>32</v>
      </c>
      <c r="R13" s="47"/>
      <c r="S13" s="47"/>
    </row>
    <row r="14" spans="1:20" ht="19.5" x14ac:dyDescent="0.3">
      <c r="A14" s="62"/>
      <c r="B14" s="47"/>
      <c r="C14" s="26"/>
      <c r="D14" s="55" t="s">
        <v>39</v>
      </c>
      <c r="E14" s="27"/>
      <c r="F14" s="27"/>
      <c r="G14" s="49"/>
      <c r="H14" s="50"/>
      <c r="I14" s="49"/>
      <c r="J14" s="51"/>
      <c r="K14" s="51"/>
      <c r="L14" s="32"/>
      <c r="M14" s="32"/>
      <c r="N14" s="33"/>
      <c r="O14" s="34"/>
      <c r="P14" s="35"/>
      <c r="Q14" s="2"/>
      <c r="R14" s="47"/>
      <c r="S14" s="47"/>
    </row>
    <row r="15" spans="1:20" ht="19.5" x14ac:dyDescent="0.3">
      <c r="A15" s="62">
        <v>6</v>
      </c>
      <c r="B15" s="47"/>
      <c r="C15" s="26" t="s">
        <v>28</v>
      </c>
      <c r="D15" s="26" t="s">
        <v>14</v>
      </c>
      <c r="E15" s="27" t="s">
        <v>13</v>
      </c>
      <c r="F15" s="27" t="s">
        <v>31</v>
      </c>
      <c r="G15" s="49">
        <v>68060</v>
      </c>
      <c r="H15" s="50">
        <v>69040</v>
      </c>
      <c r="I15" s="49">
        <v>49330</v>
      </c>
      <c r="J15" s="51"/>
      <c r="K15" s="51">
        <v>3.1</v>
      </c>
      <c r="L15" s="32">
        <f t="shared" si="0"/>
        <v>1530</v>
      </c>
      <c r="M15" s="32">
        <f t="shared" si="1"/>
        <v>980</v>
      </c>
      <c r="N15" s="33">
        <f t="shared" si="2"/>
        <v>549.23</v>
      </c>
      <c r="O15" s="34">
        <f t="shared" si="3"/>
        <v>1529.23</v>
      </c>
      <c r="P15" s="35">
        <f t="shared" si="4"/>
        <v>69040</v>
      </c>
      <c r="Q15" s="2" t="s">
        <v>21</v>
      </c>
      <c r="R15" s="47"/>
      <c r="S15" s="47"/>
    </row>
    <row r="16" spans="1:20" ht="19.5" x14ac:dyDescent="0.3">
      <c r="A16" s="62"/>
      <c r="B16" s="47"/>
      <c r="C16" s="26"/>
      <c r="D16" s="55" t="s">
        <v>25</v>
      </c>
      <c r="E16" s="27"/>
      <c r="F16" s="27"/>
      <c r="G16" s="49"/>
      <c r="H16" s="50"/>
      <c r="I16" s="49"/>
      <c r="J16" s="51"/>
      <c r="K16" s="51"/>
      <c r="L16" s="32"/>
      <c r="M16" s="32"/>
      <c r="N16" s="33"/>
      <c r="O16" s="34"/>
      <c r="P16" s="35"/>
      <c r="Q16" s="2"/>
      <c r="R16" s="47"/>
      <c r="S16" s="47"/>
    </row>
    <row r="17" spans="1:19" ht="19.5" x14ac:dyDescent="0.3">
      <c r="A17" s="63">
        <v>7</v>
      </c>
      <c r="B17" s="56"/>
      <c r="C17" s="57" t="s">
        <v>28</v>
      </c>
      <c r="D17" s="57" t="s">
        <v>14</v>
      </c>
      <c r="E17" s="58" t="s">
        <v>13</v>
      </c>
      <c r="F17" s="58" t="s">
        <v>31</v>
      </c>
      <c r="G17" s="59">
        <v>69030</v>
      </c>
      <c r="H17" s="60">
        <v>69040</v>
      </c>
      <c r="I17" s="59">
        <v>49330</v>
      </c>
      <c r="J17" s="61"/>
      <c r="K17" s="61">
        <v>3.2</v>
      </c>
      <c r="L17" s="36">
        <f t="shared" si="0"/>
        <v>1580</v>
      </c>
      <c r="M17" s="36">
        <f t="shared" si="1"/>
        <v>10</v>
      </c>
      <c r="N17" s="37">
        <f t="shared" si="2"/>
        <v>1568.56</v>
      </c>
      <c r="O17" s="38">
        <f t="shared" si="3"/>
        <v>1578.56</v>
      </c>
      <c r="P17" s="39">
        <f t="shared" si="4"/>
        <v>69040</v>
      </c>
      <c r="Q17" s="3" t="s">
        <v>20</v>
      </c>
      <c r="R17" s="56"/>
      <c r="S17" s="56"/>
    </row>
    <row r="18" spans="1:19" ht="18.75" x14ac:dyDescent="0.3">
      <c r="A18" s="64"/>
      <c r="B18" s="65"/>
      <c r="C18" s="65"/>
      <c r="D18" s="65"/>
      <c r="E18" s="65"/>
      <c r="F18" s="65"/>
      <c r="G18" s="65"/>
      <c r="H18" s="65"/>
      <c r="I18" s="65"/>
      <c r="J18" s="66"/>
      <c r="K18" s="69" t="s">
        <v>33</v>
      </c>
      <c r="L18" s="68"/>
      <c r="M18" s="70">
        <f>SUM(M6:M17)</f>
        <v>6220</v>
      </c>
      <c r="N18" s="65"/>
      <c r="O18" s="65"/>
      <c r="P18" s="65"/>
      <c r="Q18" s="65"/>
      <c r="R18" s="65"/>
      <c r="S18" s="67"/>
    </row>
  </sheetData>
  <mergeCells count="8">
    <mergeCell ref="A1:S1"/>
    <mergeCell ref="A2:A3"/>
    <mergeCell ref="C2:C3"/>
    <mergeCell ref="D2:D3"/>
    <mergeCell ref="E2:E3"/>
    <mergeCell ref="F2:F3"/>
    <mergeCell ref="S2:S3"/>
    <mergeCell ref="O2:O3"/>
  </mergeCells>
  <printOptions horizontalCentered="1"/>
  <pageMargins left="0.23622047244094491" right="0.15748031496062992" top="0.47244094488188981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บัญชีแนบ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2022-08-04T03:10:43Z</cp:lastPrinted>
  <dcterms:created xsi:type="dcterms:W3CDTF">2020-03-19T04:10:57Z</dcterms:created>
  <dcterms:modified xsi:type="dcterms:W3CDTF">2022-08-04T03:12:44Z</dcterms:modified>
</cp:coreProperties>
</file>