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ITSANA\1. พนักงานราชการ\2564\3. ประเมิน\2 ประเมิน รอบ 2-64\"/>
    </mc:Choice>
  </mc:AlternateContent>
  <xr:revisionPtr revIDLastSave="0" documentId="13_ncr:1_{DAB76DD8-45FA-4840-98BB-2377FD6AF937}" xr6:coauthVersionLast="43" xr6:coauthVersionMax="45" xr10:uidLastSave="{00000000-0000-0000-0000-000000000000}"/>
  <bookViews>
    <workbookView xWindow="-120" yWindow="-120" windowWidth="29040" windowHeight="15840" activeTab="2" xr2:uid="{0FD64FBE-8650-4AE2-A3D1-BDAE05A51EBA}"/>
  </bookViews>
  <sheets>
    <sheet name="สรุปผลเลื่อนค่าตอบแทน" sheetId="1" r:id="rId1"/>
    <sheet name="คำอธิบาย" sheetId="3" r:id="rId2"/>
    <sheet name="ตัวอย่าง" sheetId="4" r:id="rId3"/>
  </sheets>
  <definedNames>
    <definedName name="_xlnm._FilterDatabase" localSheetId="2" hidden="1">ตัวอย่าง!$A$3:$O$9</definedName>
    <definedName name="_xlnm._FilterDatabase" localSheetId="0" hidden="1">สรุปผลเลื่อนค่าตอบแทน!$A$1:$O$7</definedName>
    <definedName name="Z_0707B499_835F_4234_856B_B3631A45E61D_.wvu.Cols" localSheetId="2" hidden="1">ตัวอย่าง!#REF!,ตัวอย่าง!$B:$B,ตัวอย่าง!$G:$H,ตัวอย่าง!$K:$O</definedName>
    <definedName name="Z_0707B499_835F_4234_856B_B3631A45E61D_.wvu.Cols" localSheetId="0" hidden="1">สรุปผลเลื่อนค่าตอบแทน!#REF!,สรุปผลเลื่อนค่าตอบแทน!$B:$B,สรุปผลเลื่อนค่าตอบแทน!$G:$H,สรุปผลเลื่อนค่าตอบแทน!$K:$O</definedName>
    <definedName name="Z_0707B499_835F_4234_856B_B3631A45E61D_.wvu.FilterData" localSheetId="2" hidden="1">ตัวอย่าง!$A$3:$O$5</definedName>
    <definedName name="Z_0707B499_835F_4234_856B_B3631A45E61D_.wvu.FilterData" localSheetId="0" hidden="1">สรุปผลเลื่อนค่าตอบแทน!$A$1:$O$3</definedName>
    <definedName name="Z_2698A595_2554_4650_8F35_7101FCE9D5E6_.wvu.Cols" localSheetId="2" hidden="1">ตัวอย่าง!#REF!,ตัวอย่าง!$H:$H,ตัวอย่าง!$K:$O</definedName>
    <definedName name="Z_2698A595_2554_4650_8F35_7101FCE9D5E6_.wvu.Cols" localSheetId="0" hidden="1">สรุปผลเลื่อนค่าตอบแทน!#REF!,สรุปผลเลื่อนค่าตอบแทน!$H:$H,สรุปผลเลื่อนค่าตอบแทน!$K:$O</definedName>
    <definedName name="Z_2698A595_2554_4650_8F35_7101FCE9D5E6_.wvu.FilterData" localSheetId="2" hidden="1">ตัวอย่าง!$A$3:$O$5</definedName>
    <definedName name="Z_2698A595_2554_4650_8F35_7101FCE9D5E6_.wvu.FilterData" localSheetId="0" hidden="1">สรุปผลเลื่อนค่าตอบแทน!$A$1:$O$3</definedName>
    <definedName name="Z_4FC3886A_091A_4E63_82CA_9E138962F5F0_.wvu.Cols" localSheetId="2" hidden="1">ตัวอย่าง!#REF!,ตัวอย่าง!#REF!,ตัวอย่าง!#REF!,ตัวอย่าง!$H:$H,ตัวอย่าง!#REF!,ตัวอย่าง!#REF!</definedName>
    <definedName name="Z_4FC3886A_091A_4E63_82CA_9E138962F5F0_.wvu.Cols" localSheetId="0" hidden="1">สรุปผลเลื่อนค่าตอบแทน!#REF!,สรุปผลเลื่อนค่าตอบแทน!#REF!,สรุปผลเลื่อนค่าตอบแทน!#REF!,สรุปผลเลื่อนค่าตอบแทน!$H:$H,สรุปผลเลื่อนค่าตอบแทน!#REF!,สรุปผลเลื่อนค่าตอบแทน!#REF!</definedName>
    <definedName name="Z_4FC3886A_091A_4E63_82CA_9E138962F5F0_.wvu.FilterData" localSheetId="2" hidden="1">ตัวอย่าง!$A$3:$O$5</definedName>
    <definedName name="Z_4FC3886A_091A_4E63_82CA_9E138962F5F0_.wvu.FilterData" localSheetId="0" hidden="1">สรุปผลเลื่อนค่าตอบแทน!$A$1:$O$3</definedName>
    <definedName name="Z_B37339EF_0B6A_4BE5_A42E_1E6149CEEEA9_.wvu.Cols" localSheetId="2" hidden="1">ตัวอย่าง!#REF!,ตัวอย่าง!#REF!,ตัวอย่าง!#REF!,ตัวอย่าง!#REF!,ตัวอย่าง!#REF!,ตัวอย่าง!#REF!,ตัวอย่าง!#REF!,ตัวอย่าง!#REF!</definedName>
    <definedName name="Z_B37339EF_0B6A_4BE5_A42E_1E6149CEEEA9_.wvu.Cols" localSheetId="0" hidden="1">สรุปผลเลื่อนค่าตอบแทน!#REF!,สรุปผลเลื่อนค่าตอบแทน!#REF!,สรุปผลเลื่อนค่าตอบแทน!#REF!,สรุปผลเลื่อนค่าตอบแทน!#REF!,สรุปผลเลื่อนค่าตอบแทน!#REF!,สรุปผลเลื่อนค่าตอบแทน!#REF!,สรุปผลเลื่อนค่าตอบแทน!#REF!,สรุปผลเลื่อนค่าตอบแทน!#REF!</definedName>
    <definedName name="Z_B37339EF_0B6A_4BE5_A42E_1E6149CEEEA9_.wvu.FilterData" localSheetId="2" hidden="1">ตัวอย่าง!$A$3:$O$5</definedName>
    <definedName name="Z_B37339EF_0B6A_4BE5_A42E_1E6149CEEEA9_.wvu.FilterData" localSheetId="0" hidden="1">สรุปผลเลื่อนค่าตอบแทน!$A$1:$O$3</definedName>
    <definedName name="Z_BDE00184_E6C1_4B87_A87E_DA8F0243ACB0_.wvu.FilterData" localSheetId="2" hidden="1">ตัวอย่าง!$A$3:$O$5</definedName>
    <definedName name="Z_BDE00184_E6C1_4B87_A87E_DA8F0243ACB0_.wvu.FilterData" localSheetId="0" hidden="1">สรุปผลเลื่อนค่าตอบแทน!$A$1:$O$3</definedName>
    <definedName name="Z_C4A92DEB_C68B_4753_87AC_D2A09CBEE15E_.wvu.Cols" localSheetId="2" hidden="1">ตัวอย่าง!$B:$B,ตัวอย่าง!#REF!,ตัวอย่าง!#REF!,ตัวอย่าง!$H:$L,ตัวอย่าง!#REF!,ตัวอย่าง!#REF!</definedName>
    <definedName name="Z_C4A92DEB_C68B_4753_87AC_D2A09CBEE15E_.wvu.Cols" localSheetId="0" hidden="1">สรุปผลเลื่อนค่าตอบแทน!$B:$B,สรุปผลเลื่อนค่าตอบแทน!#REF!,สรุปผลเลื่อนค่าตอบแทน!#REF!,สรุปผลเลื่อนค่าตอบแทน!$H:$L,สรุปผลเลื่อนค่าตอบแทน!#REF!,สรุปผลเลื่อนค่าตอบแทน!#REF!</definedName>
    <definedName name="Z_C4A92DEB_C68B_4753_87AC_D2A09CBEE15E_.wvu.FilterData" localSheetId="2" hidden="1">ตัวอย่าง!$A$3:$O$5</definedName>
    <definedName name="Z_C4A92DEB_C68B_4753_87AC_D2A09CBEE15E_.wvu.FilterData" localSheetId="0" hidden="1">สรุปผลเลื่อนค่าตอบแทน!$A$1:$O$3</definedName>
    <definedName name="Z_CE8D25DA_5A15_4038_928F_2AE465751993_.wvu.Cols" localSheetId="2" hidden="1">ตัวอย่าง!#REF!,ตัวอย่าง!#REF!,ตัวอย่าง!#REF!,ตัวอย่าง!#REF!,ตัวอย่าง!$H:$H,ตัวอย่าง!#REF!,ตัวอย่าง!#REF!</definedName>
    <definedName name="Z_CE8D25DA_5A15_4038_928F_2AE465751993_.wvu.Cols" localSheetId="0" hidden="1">สรุปผลเลื่อนค่าตอบแทน!#REF!,สรุปผลเลื่อนค่าตอบแทน!#REF!,สรุปผลเลื่อนค่าตอบแทน!#REF!,สรุปผลเลื่อนค่าตอบแทน!#REF!,สรุปผลเลื่อนค่าตอบแทน!$H:$H,สรุปผลเลื่อนค่าตอบแทน!#REF!,สรุปผลเลื่อนค่าตอบแทน!#REF!</definedName>
    <definedName name="Z_CE8D25DA_5A15_4038_928F_2AE465751993_.wvu.FilterData" localSheetId="2" hidden="1">ตัวอย่าง!$A$3:$O$5</definedName>
    <definedName name="Z_CE8D25DA_5A15_4038_928F_2AE465751993_.wvu.FilterData" localSheetId="0" hidden="1">สรุปผลเลื่อนค่าตอบแทน!$A$1:$O$3</definedName>
    <definedName name="Z_CE8D25DA_5A15_4038_928F_2AE465751993_.wvu.PrintTitles" localSheetId="2" hidden="1">ตัวอย่าง!$3:$5</definedName>
    <definedName name="Z_CE8D25DA_5A15_4038_928F_2AE465751993_.wvu.PrintTitles" localSheetId="0" hidden="1">สรุปผลเลื่อนค่าตอบแทน!$1:$3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2" i="4" s="1"/>
  <c r="L12" i="4" s="1"/>
  <c r="L7" i="4"/>
  <c r="N21" i="4" l="1"/>
  <c r="L21" i="4"/>
  <c r="M21" i="4" s="1"/>
  <c r="I21" i="4"/>
  <c r="N20" i="4"/>
  <c r="L20" i="4"/>
  <c r="M20" i="4" s="1"/>
  <c r="I20" i="4"/>
  <c r="N10" i="4"/>
  <c r="L10" i="4"/>
  <c r="M10" i="4" s="1"/>
  <c r="I10" i="4"/>
  <c r="N9" i="4"/>
  <c r="L9" i="4"/>
  <c r="M9" i="4" s="1"/>
  <c r="I9" i="4"/>
  <c r="N8" i="4"/>
  <c r="L8" i="4"/>
  <c r="M8" i="4" s="1"/>
  <c r="I8" i="4"/>
  <c r="N7" i="4"/>
  <c r="I7" i="4"/>
  <c r="A6" i="4"/>
  <c r="L11" i="4" l="1"/>
  <c r="L13" i="4" s="1"/>
  <c r="M7" i="4"/>
  <c r="G9" i="1"/>
  <c r="N21" i="1" l="1"/>
  <c r="L21" i="1"/>
  <c r="M21" i="1" s="1"/>
  <c r="I21" i="1"/>
  <c r="N20" i="1"/>
  <c r="L20" i="1"/>
  <c r="M20" i="1" s="1"/>
  <c r="I20" i="1"/>
  <c r="N19" i="1"/>
  <c r="L19" i="1"/>
  <c r="M19" i="1" s="1"/>
  <c r="I19" i="1"/>
  <c r="N18" i="1"/>
  <c r="L18" i="1"/>
  <c r="M18" i="1" s="1"/>
  <c r="I18" i="1"/>
  <c r="I6" i="1"/>
  <c r="I7" i="1"/>
  <c r="I8" i="1"/>
  <c r="I5" i="1"/>
  <c r="G10" i="1"/>
  <c r="L10" i="1" s="1"/>
  <c r="N8" i="1" l="1"/>
  <c r="L8" i="1"/>
  <c r="M8" i="1" s="1"/>
  <c r="N7" i="1"/>
  <c r="L7" i="1"/>
  <c r="M7" i="1" s="1"/>
  <c r="N6" i="1"/>
  <c r="L6" i="1"/>
  <c r="M6" i="1" s="1"/>
  <c r="N5" i="1"/>
  <c r="L5" i="1"/>
  <c r="A4" i="1"/>
  <c r="M5" i="1" l="1"/>
  <c r="L9" i="1"/>
  <c r="L11" i="1" s="1"/>
</calcChain>
</file>

<file path=xl/sharedStrings.xml><?xml version="1.0" encoding="utf-8"?>
<sst xmlns="http://schemas.openxmlformats.org/spreadsheetml/2006/main" count="169" uniqueCount="76">
  <si>
    <t>ลำดับที่</t>
  </si>
  <si>
    <t>ชื่อ-สกุล</t>
  </si>
  <si>
    <t>กลุ่มงาน</t>
  </si>
  <si>
    <t>เลขที่ตำแหน่ง</t>
  </si>
  <si>
    <t>ค่าตอบแทนก่อนเลื่อน</t>
  </si>
  <si>
    <t>ค่าตอบแทนขั้นสูง</t>
  </si>
  <si>
    <t>ระดับผลการประเมิน</t>
  </si>
  <si>
    <t>หมายเหตุ</t>
  </si>
  <si>
    <t>คะแนน</t>
  </si>
  <si>
    <t>ร้อยละที่ได้เลื่อน</t>
  </si>
  <si>
    <t>จำนวนเงินที่ได้เลื่อน</t>
  </si>
  <si>
    <t>ฐานคำนวณ</t>
  </si>
  <si>
    <t>เลื่อนให้ได้รับค่าตอบแทน</t>
  </si>
  <si>
    <t>ค่าตอบแทน ณ 1 ก.ย.</t>
  </si>
  <si>
    <t>วงเงิน 4%</t>
  </si>
  <si>
    <t>รวมเงินที่ใช้เลื่อน</t>
  </si>
  <si>
    <t>จัดสรร 4%</t>
  </si>
  <si>
    <t>พนักงานราชการบรรจุตั้งแต่ 2 ก.ย.- 1 ต.ค. 63</t>
  </si>
  <si>
    <t>คงเหลือ (ห้ามติดลบ)</t>
  </si>
  <si>
    <t>คอลัมน์</t>
  </si>
  <si>
    <t>ชื่อรายการข้อมูล</t>
  </si>
  <si>
    <t>ใส่คำนำหน้า ชื่อ นามสกุล</t>
  </si>
  <si>
    <t>ใช้ค่าตอบแทนก่อนเลื่อน</t>
  </si>
  <si>
    <t>จำนวนค่าตอบแทนที่เพิ่มขึ้น ปัดเศษขึ้นเป็นจำนวนเต็มสิบ</t>
  </si>
  <si>
    <t>เช่น ดีเด่น ดีมาก</t>
  </si>
  <si>
    <t>ใส่ลำดับ 1,2,3,... ตามจำนวนพนักงานราชการในสังกัด ณ 1 ต.ค.</t>
  </si>
  <si>
    <t>เลขที่ตำแหน่งที่ครองอยู่ ณ 1 ต.ค.</t>
  </si>
  <si>
    <t>คือ ค่าตอบแทนที่ได้รับ ก่อนการเลื่อนค่าตอบแทน รอบ 1 ต.ค.</t>
  </si>
  <si>
    <t>เช่น บริการ บริหารทั่วไป</t>
  </si>
  <si>
    <t>สังกัด</t>
  </si>
  <si>
    <t>ตำแหน่ง</t>
  </si>
  <si>
    <t>นักวิชาการส่งเสริมการเกษตร</t>
  </si>
  <si>
    <t>บริหารทั่วไป</t>
  </si>
  <si>
    <t>เจ้าพนักงานธุรการ</t>
  </si>
  <si>
    <t>บริการ</t>
  </si>
  <si>
    <t>ตัวอย่าง</t>
  </si>
  <si>
    <t>จ้างวันที่............</t>
  </si>
  <si>
    <t>ใส่สังกัด ณ 1 ต.ค.</t>
  </si>
  <si>
    <t>ใส่ตำแหน่ง ณ 1 ต.ค.</t>
  </si>
  <si>
    <t xml:space="preserve"> - สามารถ copy สูตร จากช่อง I,L,M,N ไปใช้ได้</t>
  </si>
  <si>
    <t xml:space="preserve"> - เมื่อเติมข้อมูลในคอลัมน์ A-H,J,K แล้ว จะได้ข้อมูลในคอลัมน์ I,L,M,N โดยไม่ต้องเติมเข้าไปเอง</t>
  </si>
  <si>
    <t>ระดับผล
การประเมิน</t>
  </si>
  <si>
    <r>
      <t>ส่งให้ กกจ. ทาง E-mail :</t>
    </r>
    <r>
      <rPr>
        <b/>
        <sz val="22"/>
        <color theme="1"/>
        <rFont val="TH SarabunPSK"/>
        <family val="2"/>
      </rPr>
      <t xml:space="preserve"> </t>
    </r>
    <r>
      <rPr>
        <b/>
        <sz val="20"/>
        <color theme="1"/>
        <rFont val="TH SarabunPSK"/>
        <family val="2"/>
      </rPr>
      <t>person70@doae.go.th และ person70doae@gmail.com</t>
    </r>
  </si>
  <si>
    <t>ใส่เหตุผลที่ไม่เลื่อนค่าตอบแทนหรืออื่นๆ แล้วแต่กรณี เช่น ลาเกินกำหนด เกษียณอายุ</t>
  </si>
  <si>
    <t>คะแนนเฉลี่ยของรอบที่ 1 และรอบที่ 2 (คะแนนเต็ม 100)
 - คะแนนเฉลี่ยน้อยกว่า 75 คะแนน ไม่มีสิทธิ์เลื่อนค่าตอบแทน
 - พิจารณาเลิกจ้าง เมื่อผลคะแนนประเมินเฉลี่ย 2 ครั้งติดต่อกัน ต่ำกว่าระดับดี (น้อยกว่า 75 คะแนน)</t>
  </si>
  <si>
    <t>คือ ค่าตอบแทนที่ได้รับ ตั้งแต่ 1 ต.ค.
 - ต้องไม่เกินค่าตอบแทนขั้นสูง</t>
  </si>
  <si>
    <t>นาย...</t>
  </si>
  <si>
    <t>นางสาว...</t>
  </si>
  <si>
    <t>นาง...</t>
  </si>
  <si>
    <t>คือ ค่าตอบแทนขั้นสูงของแต่ละกลุ่มงาน 
ตามประกาศคณะกรรมการบริหารพนักงานราชการ 
เรื่อง ค่าตอบแทนของพนักงานราชการ (ฉบับที่ 8) พ.ศ. 2558</t>
  </si>
  <si>
    <t>1/A</t>
  </si>
  <si>
    <t>2/B</t>
  </si>
  <si>
    <t>3/C</t>
  </si>
  <si>
    <t>4/D</t>
  </si>
  <si>
    <t>5/E</t>
  </si>
  <si>
    <t>6/F</t>
  </si>
  <si>
    <t>7/G</t>
  </si>
  <si>
    <t>8/H</t>
  </si>
  <si>
    <t>9/I</t>
  </si>
  <si>
    <t>10/J</t>
  </si>
  <si>
    <t>11/K</t>
  </si>
  <si>
    <t>12/L</t>
  </si>
  <si>
    <t>13/M</t>
  </si>
  <si>
    <t>14/N</t>
  </si>
  <si>
    <t>15/O</t>
  </si>
  <si>
    <t>คำอธิบาย/ตัวอย่าง</t>
  </si>
  <si>
    <t>สสก. ...</t>
  </si>
  <si>
    <t>ศูนย์ ...</t>
  </si>
  <si>
    <t>สำนักงานส่งเสริมและพัฒนาการเกษตรที่ ...</t>
  </si>
  <si>
    <t xml:space="preserve">สำนักงานส่งเสริมและพัฒนาการเกษตรที่ ... 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</si>
  <si>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ให้ทุกจังหวัดจัดทำไฟล์ผลการประเมินเพื่อเลื่อนค่าตอบแทนพนักงานราชการ ตามรูปแบบที่กำหนด</t>
    </r>
  </si>
  <si>
    <t>ผลการประเมินเพื่อเลื่อนค่าตอบแทนพนักงานราชการ ประจำปี 2564 (1 ตุลาคม 2564)</t>
  </si>
  <si>
    <t>ไม่เกินร้อยละ 6
 - จ้าง 2 กุมภาพันธ์ 2564 – 30 กันยายน 2564 ไม่มีสิทธิ์เลื่อนค่าตอบแทน
 - พนักงานราชการที่จะได้รับการประเมินให้เลื่อนค่าตอบแทน ร้อยละ 6 จะต้องมีระดับผลการประเมินในระดับดีเด่น</t>
  </si>
  <si>
    <t>ไม่ครบ 8 เดือน
(จ้าง 1 ก.ย. 64)</t>
  </si>
  <si>
    <t>จ้าง 25 ก.ย. 64</t>
  </si>
  <si>
    <t>จ้าง 1 ต.ค.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</si>
</sst>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\ #,##0.00_-;\-\ #,##0.00_-;_-\ &quot;-&quot;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/>
      <sz val="14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rgb="FFFF0000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36"/>
      <color theme="1"/>
      <name val="TH SarabunIT๙"/>
      <family val="2"/>
    </font>
    <font>
      <b/>
      <sz val="16"/>
      <color theme="1"/>
      <name val="TH SarabunPSK"/>
      <family val="2"/>
      <charset val="222"/>
    </font>
    <font>
      <sz val="16"/>
      <name val="TH SarabunIT๙"/>
      <family val="2"/>
      <charset val="22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  <charset val="22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4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164" fontId="4" fillId="0" borderId="2" xfId="1" applyNumberFormat="1" applyFont="1" applyBorder="1" applyAlignment="1">
      <alignment vertical="top"/>
    </xf>
    <xf numFmtId="165" fontId="4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vertical="top"/>
    </xf>
    <xf numFmtId="164" fontId="3" fillId="0" borderId="2" xfId="1" applyNumberFormat="1" applyFont="1" applyBorder="1" applyAlignment="1">
      <alignment vertical="top"/>
    </xf>
    <xf numFmtId="165" fontId="4" fillId="0" borderId="2" xfId="2" applyNumberFormat="1" applyFont="1" applyBorder="1" applyAlignment="1">
      <alignment vertical="top"/>
    </xf>
    <xf numFmtId="0" fontId="4" fillId="0" borderId="4" xfId="2" applyFont="1" applyBorder="1" applyAlignment="1">
      <alignment vertical="top"/>
    </xf>
    <xf numFmtId="164" fontId="6" fillId="0" borderId="2" xfId="1" applyNumberFormat="1" applyFont="1" applyFill="1" applyBorder="1" applyAlignment="1">
      <alignment vertical="top"/>
    </xf>
    <xf numFmtId="164" fontId="4" fillId="0" borderId="2" xfId="1" applyNumberFormat="1" applyFont="1" applyFill="1" applyBorder="1" applyAlignment="1">
      <alignment vertical="top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horizontal="right" vertical="top"/>
    </xf>
    <xf numFmtId="164" fontId="3" fillId="0" borderId="0" xfId="1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165" fontId="7" fillId="0" borderId="0" xfId="0" applyNumberFormat="1" applyFont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165" fontId="3" fillId="0" borderId="0" xfId="2" applyNumberFormat="1" applyFont="1" applyBorder="1" applyAlignment="1">
      <alignment vertical="top"/>
    </xf>
    <xf numFmtId="0" fontId="3" fillId="0" borderId="0" xfId="2" applyFont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4" fontId="7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2" fillId="0" borderId="0" xfId="0" applyFont="1"/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2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165" fontId="6" fillId="0" borderId="2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12" fillId="0" borderId="0" xfId="0" applyFont="1" applyBorder="1"/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5" fontId="4" fillId="0" borderId="2" xfId="2" applyNumberFormat="1" applyFont="1" applyBorder="1" applyAlignment="1">
      <alignment horizontal="center" vertical="top" wrapText="1"/>
    </xf>
    <xf numFmtId="165" fontId="4" fillId="0" borderId="2" xfId="2" applyNumberFormat="1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_พนักงานราชการ_ปุ้ยปัจจุบันใช้งาน" xfId="2" xr:uid="{43DEFECD-1CA4-46C6-884F-78DB9317D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021E-8B95-4C6E-BBA3-9D488FFFAC60}">
  <sheetPr>
    <tabColor rgb="FFFFFF00"/>
    <pageSetUpPr autoPageBreaks="0"/>
  </sheetPr>
  <dimension ref="A1:O24"/>
  <sheetViews>
    <sheetView zoomScale="110" zoomScaleNormal="11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M11" sqref="M11"/>
    </sheetView>
  </sheetViews>
  <sheetFormatPr defaultColWidth="9" defaultRowHeight="18.75"/>
  <cols>
    <col min="1" max="1" width="5.7109375" style="25" customWidth="1"/>
    <col min="2" max="2" width="18.5703125" style="25" customWidth="1"/>
    <col min="3" max="3" width="25.5703125" style="25" customWidth="1"/>
    <col min="4" max="4" width="21.42578125" style="25" customWidth="1"/>
    <col min="5" max="5" width="10" style="25" customWidth="1"/>
    <col min="6" max="6" width="7.5703125" style="25" customWidth="1"/>
    <col min="7" max="7" width="10.140625" style="34" customWidth="1"/>
    <col min="8" max="8" width="10.42578125" style="34" customWidth="1"/>
    <col min="9" max="9" width="7.42578125" style="34" customWidth="1"/>
    <col min="10" max="10" width="8.28515625" style="34" customWidth="1"/>
    <col min="11" max="11" width="8.28515625" style="25" customWidth="1"/>
    <col min="12" max="12" width="10" style="25" customWidth="1"/>
    <col min="13" max="13" width="13.28515625" style="25" customWidth="1"/>
    <col min="14" max="14" width="10.42578125" style="34" customWidth="1"/>
    <col min="15" max="15" width="14.7109375" style="34" bestFit="1" customWidth="1"/>
    <col min="16" max="16384" width="9" style="25"/>
  </cols>
  <sheetData>
    <row r="1" spans="1:15" s="35" customFormat="1" ht="20.25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35" customFormat="1" ht="20.25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30" customFormat="1" ht="39" customHeight="1">
      <c r="A3" s="39" t="s">
        <v>0</v>
      </c>
      <c r="B3" s="39" t="s">
        <v>29</v>
      </c>
      <c r="C3" s="39" t="s">
        <v>1</v>
      </c>
      <c r="D3" s="39" t="s">
        <v>30</v>
      </c>
      <c r="E3" s="39" t="s">
        <v>2</v>
      </c>
      <c r="F3" s="39" t="s">
        <v>3</v>
      </c>
      <c r="G3" s="39" t="s">
        <v>4</v>
      </c>
      <c r="H3" s="39" t="s">
        <v>5</v>
      </c>
      <c r="I3" s="59" t="s">
        <v>11</v>
      </c>
      <c r="J3" s="59" t="s">
        <v>8</v>
      </c>
      <c r="K3" s="59" t="s">
        <v>9</v>
      </c>
      <c r="L3" s="59" t="s">
        <v>10</v>
      </c>
      <c r="M3" s="59" t="s">
        <v>12</v>
      </c>
      <c r="N3" s="59" t="s">
        <v>41</v>
      </c>
      <c r="O3" s="40" t="s">
        <v>7</v>
      </c>
    </row>
    <row r="4" spans="1:15" s="32" customFormat="1">
      <c r="A4" s="1" t="str">
        <f>+IF($B4="","",COUNTA(B$4:B4))</f>
        <v/>
      </c>
      <c r="B4" s="2"/>
      <c r="C4" s="2"/>
      <c r="D4" s="43"/>
      <c r="E4" s="3"/>
      <c r="F4" s="1"/>
      <c r="G4" s="4"/>
      <c r="H4" s="4"/>
      <c r="I4" s="4"/>
      <c r="J4" s="5"/>
      <c r="K4" s="6"/>
      <c r="L4" s="7"/>
      <c r="M4" s="31"/>
      <c r="N4" s="6"/>
      <c r="O4" s="8"/>
    </row>
    <row r="5" spans="1:15" s="32" customFormat="1">
      <c r="A5" s="1">
        <v>1</v>
      </c>
      <c r="B5" s="3" t="s">
        <v>66</v>
      </c>
      <c r="C5" s="9"/>
      <c r="D5" s="3"/>
      <c r="E5" s="3"/>
      <c r="F5" s="1"/>
      <c r="G5" s="4"/>
      <c r="H5" s="4"/>
      <c r="I5" s="4">
        <f>+G5</f>
        <v>0</v>
      </c>
      <c r="J5" s="5"/>
      <c r="K5" s="6"/>
      <c r="L5" s="10">
        <f>+ROUNDUP($G5*$K5/100,-1)</f>
        <v>0</v>
      </c>
      <c r="M5" s="10">
        <f>IF(G5+L5&gt;H5,"เกินขั้นสูง",G5+L5)</f>
        <v>0</v>
      </c>
      <c r="N5" s="6" t="str">
        <f>IF(J5="","",IF(J5&lt;=64.99,"ต้องปรับปรุง",IF(J5&lt;=74.99,"พอใช้",IF(J5&lt;=84.99,"ดี",IF(J5&lt;=94.99,"ดีมาก",IF(J5&lt;=100,"ดีเด่น"))))))</f>
        <v/>
      </c>
      <c r="O5" s="8"/>
    </row>
    <row r="6" spans="1:15" s="32" customFormat="1">
      <c r="A6" s="1">
        <v>2</v>
      </c>
      <c r="B6" s="3" t="s">
        <v>66</v>
      </c>
      <c r="C6" s="9"/>
      <c r="D6" s="3"/>
      <c r="E6" s="3"/>
      <c r="F6" s="1"/>
      <c r="G6" s="4"/>
      <c r="H6" s="4"/>
      <c r="I6" s="4">
        <f t="shared" ref="I6:I8" si="0">+G6</f>
        <v>0</v>
      </c>
      <c r="J6" s="5"/>
      <c r="K6" s="6"/>
      <c r="L6" s="11">
        <f>+ROUNDUP($G6*$K6/100,-1)</f>
        <v>0</v>
      </c>
      <c r="M6" s="10">
        <f>IF(G6+L6&gt;H6,"เกินขั้นสูง",G6+L6)</f>
        <v>0</v>
      </c>
      <c r="N6" s="6" t="str">
        <f>IF(J6="","",IF(J6&lt;=64.99,"ต้องปรับปรุง",IF(J6&lt;=74.99,"พอใช้",IF(J6&lt;=84.99,"ดี",IF(J6&lt;=94.99,"ดีมาก",IF(J6&lt;=100,"ดีเด่น"))))))</f>
        <v/>
      </c>
      <c r="O6" s="8"/>
    </row>
    <row r="7" spans="1:15" s="32" customFormat="1">
      <c r="A7" s="1">
        <v>3</v>
      </c>
      <c r="B7" s="3" t="s">
        <v>67</v>
      </c>
      <c r="C7" s="9"/>
      <c r="D7" s="3"/>
      <c r="E7" s="3"/>
      <c r="F7" s="1"/>
      <c r="G7" s="4"/>
      <c r="H7" s="4"/>
      <c r="I7" s="4">
        <f t="shared" si="0"/>
        <v>0</v>
      </c>
      <c r="J7" s="5"/>
      <c r="K7" s="6"/>
      <c r="L7" s="10">
        <f>+ROUNDUP($G7*$K7/100,-1)</f>
        <v>0</v>
      </c>
      <c r="M7" s="10">
        <f>IF(G7+L7&gt;H7,"เกินขั้นสูง",G7+L7)</f>
        <v>0</v>
      </c>
      <c r="N7" s="6" t="str">
        <f>IF(J7="","",IF(J7&lt;=64.99,"ต้องปรับปรุง",IF(J7&lt;=74.99,"พอใช้",IF(J7&lt;=84.99,"ดี",IF(J7&lt;=94.99,"ดีมาก",IF(J7&lt;=100,"ดีเด่น"))))))</f>
        <v/>
      </c>
      <c r="O7" s="8"/>
    </row>
    <row r="8" spans="1:15">
      <c r="A8" s="1">
        <v>4</v>
      </c>
      <c r="B8" s="3" t="s">
        <v>67</v>
      </c>
      <c r="C8" s="9"/>
      <c r="D8" s="3"/>
      <c r="E8" s="3"/>
      <c r="F8" s="1"/>
      <c r="G8" s="4"/>
      <c r="H8" s="4"/>
      <c r="I8" s="4">
        <f t="shared" si="0"/>
        <v>0</v>
      </c>
      <c r="J8" s="5"/>
      <c r="K8" s="6"/>
      <c r="L8" s="10">
        <f>+ROUNDUP($G8*$K8/100,-1)</f>
        <v>0</v>
      </c>
      <c r="M8" s="10">
        <f>IF(G8+L8&gt;H8,"เกินขั้นสูง",G8+L8)</f>
        <v>0</v>
      </c>
      <c r="N8" s="6" t="str">
        <f>IF(J8="","",IF(J8&lt;=64.99,"ต้องปรับปรุง",IF(J8&lt;=74.99,"พอใช้",IF(J8&lt;=84.99,"ดี",IF(J8&lt;=94.99,"ดีมาก",IF(J8&lt;=100,"ดีเด่น"))))))</f>
        <v/>
      </c>
      <c r="O8" s="8"/>
    </row>
    <row r="9" spans="1:15" s="27" customFormat="1">
      <c r="A9" s="12"/>
      <c r="B9" s="12"/>
      <c r="C9" s="12"/>
      <c r="D9" s="12"/>
      <c r="E9" s="12"/>
      <c r="F9" s="13" t="s">
        <v>13</v>
      </c>
      <c r="G9" s="14">
        <f>SUM(G5:G8)</f>
        <v>0</v>
      </c>
      <c r="H9" s="14"/>
      <c r="I9" s="14"/>
      <c r="J9" s="15"/>
      <c r="K9" s="36" t="s">
        <v>15</v>
      </c>
      <c r="L9" s="17">
        <f>SUM(L5:L8)</f>
        <v>0</v>
      </c>
      <c r="M9" s="17"/>
      <c r="N9" s="16"/>
      <c r="O9" s="18"/>
    </row>
    <row r="10" spans="1:15" s="27" customFormat="1">
      <c r="A10" s="19"/>
      <c r="B10" s="19"/>
      <c r="C10" s="19"/>
      <c r="D10" s="19"/>
      <c r="E10" s="19"/>
      <c r="F10" s="28" t="s">
        <v>14</v>
      </c>
      <c r="G10" s="20">
        <f>+G9*4%</f>
        <v>0</v>
      </c>
      <c r="H10" s="20"/>
      <c r="I10" s="20"/>
      <c r="J10" s="21"/>
      <c r="K10" s="37" t="s">
        <v>16</v>
      </c>
      <c r="L10" s="23">
        <f>+G10</f>
        <v>0</v>
      </c>
      <c r="M10" s="23"/>
      <c r="N10" s="22"/>
      <c r="O10" s="24"/>
    </row>
    <row r="11" spans="1:15" s="27" customFormat="1">
      <c r="A11" s="19"/>
      <c r="B11" s="19"/>
      <c r="C11" s="19"/>
      <c r="D11" s="19"/>
      <c r="E11" s="19"/>
      <c r="F11" s="29"/>
      <c r="G11" s="20"/>
      <c r="H11" s="20"/>
      <c r="I11" s="20"/>
      <c r="J11" s="21"/>
      <c r="K11" s="38" t="s">
        <v>18</v>
      </c>
      <c r="L11" s="23">
        <f>+L10-L9</f>
        <v>0</v>
      </c>
      <c r="M11" s="23"/>
      <c r="N11" s="22"/>
      <c r="O11" s="24"/>
    </row>
    <row r="12" spans="1:15" s="27" customFormat="1">
      <c r="A12" s="19"/>
      <c r="B12" s="19"/>
      <c r="C12" s="19"/>
      <c r="D12" s="19"/>
      <c r="E12" s="19"/>
      <c r="F12" s="29"/>
      <c r="G12" s="20"/>
      <c r="H12" s="20"/>
      <c r="I12" s="20"/>
      <c r="J12" s="21"/>
      <c r="K12" s="22"/>
      <c r="L12" s="23"/>
      <c r="M12" s="23"/>
      <c r="N12" s="22"/>
      <c r="O12" s="24"/>
    </row>
    <row r="13" spans="1:15" s="27" customFormat="1">
      <c r="A13" s="19"/>
      <c r="B13" s="19"/>
      <c r="C13" s="19"/>
      <c r="D13" s="19"/>
      <c r="E13" s="19"/>
      <c r="F13" s="29"/>
      <c r="G13" s="20"/>
      <c r="H13" s="20"/>
      <c r="I13" s="20"/>
      <c r="J13" s="21"/>
      <c r="K13" s="22"/>
      <c r="L13" s="23"/>
      <c r="M13" s="23"/>
      <c r="N13" s="22"/>
      <c r="O13" s="24"/>
    </row>
    <row r="14" spans="1:15" s="27" customFormat="1">
      <c r="A14" s="19"/>
      <c r="B14" s="19"/>
      <c r="C14" s="19"/>
      <c r="D14" s="19"/>
      <c r="E14" s="19"/>
      <c r="F14" s="29"/>
      <c r="G14" s="20"/>
      <c r="H14" s="20"/>
      <c r="I14" s="20"/>
      <c r="J14" s="21"/>
      <c r="K14" s="22"/>
      <c r="L14" s="23"/>
      <c r="M14" s="23"/>
      <c r="N14" s="22"/>
      <c r="O14" s="24"/>
    </row>
    <row r="15" spans="1:15">
      <c r="F15" s="33"/>
      <c r="G15" s="25"/>
      <c r="J15" s="25"/>
      <c r="L15" s="34"/>
      <c r="M15" s="34"/>
      <c r="N15" s="25"/>
      <c r="O15" s="25"/>
    </row>
    <row r="16" spans="1:15">
      <c r="A16" s="26" t="s">
        <v>17</v>
      </c>
      <c r="G16" s="25"/>
      <c r="J16" s="25"/>
      <c r="L16" s="34"/>
      <c r="M16" s="34"/>
      <c r="N16" s="33"/>
      <c r="O16" s="33"/>
    </row>
    <row r="17" spans="1:15" s="30" customFormat="1" ht="39" customHeight="1">
      <c r="A17" s="44" t="s">
        <v>0</v>
      </c>
      <c r="B17" s="39" t="s">
        <v>29</v>
      </c>
      <c r="C17" s="39" t="s">
        <v>1</v>
      </c>
      <c r="D17" s="39" t="s">
        <v>30</v>
      </c>
      <c r="E17" s="44" t="s">
        <v>2</v>
      </c>
      <c r="F17" s="44" t="s">
        <v>3</v>
      </c>
      <c r="G17" s="44" t="s">
        <v>4</v>
      </c>
      <c r="H17" s="44" t="s">
        <v>5</v>
      </c>
      <c r="I17" s="44" t="s">
        <v>11</v>
      </c>
      <c r="J17" s="44" t="s">
        <v>8</v>
      </c>
      <c r="K17" s="44" t="s">
        <v>9</v>
      </c>
      <c r="L17" s="44" t="s">
        <v>10</v>
      </c>
      <c r="M17" s="44" t="s">
        <v>12</v>
      </c>
      <c r="N17" s="59" t="s">
        <v>41</v>
      </c>
      <c r="O17" s="45" t="s">
        <v>7</v>
      </c>
    </row>
    <row r="18" spans="1:15" s="32" customFormat="1">
      <c r="A18" s="1">
        <v>5</v>
      </c>
      <c r="B18" s="3" t="s">
        <v>66</v>
      </c>
      <c r="C18" s="3"/>
      <c r="D18" s="3"/>
      <c r="E18" s="3"/>
      <c r="F18" s="1"/>
      <c r="G18" s="4"/>
      <c r="H18" s="4"/>
      <c r="I18" s="4">
        <f>+G18</f>
        <v>0</v>
      </c>
      <c r="J18" s="5"/>
      <c r="K18" s="6"/>
      <c r="L18" s="10">
        <f>+ROUNDUP($G18*$K18/100,-1)</f>
        <v>0</v>
      </c>
      <c r="M18" s="10">
        <f>IF(G18+L18&gt;H18,"เกินขั้นสูง",G18+L18)</f>
        <v>0</v>
      </c>
      <c r="N18" s="6" t="str">
        <f>IF(J18="","",IF(J18&lt;=64.99,"ต้องปรับปรุง",IF(J18&lt;=74.99,"พอใช้",IF(J18&lt;=84.99,"ดี",IF(J18&lt;=94.99,"ดีมาก",IF(J18&lt;=100,"ดีเด่น"))))))</f>
        <v/>
      </c>
      <c r="O18" s="8" t="s">
        <v>36</v>
      </c>
    </row>
    <row r="19" spans="1:15" s="32" customFormat="1">
      <c r="A19" s="1">
        <v>6</v>
      </c>
      <c r="B19" s="3" t="s">
        <v>66</v>
      </c>
      <c r="C19" s="3"/>
      <c r="D19" s="3"/>
      <c r="E19" s="3"/>
      <c r="F19" s="1"/>
      <c r="G19" s="4"/>
      <c r="H19" s="4"/>
      <c r="I19" s="4">
        <f t="shared" ref="I19" si="1">+G19</f>
        <v>0</v>
      </c>
      <c r="J19" s="5"/>
      <c r="K19" s="6"/>
      <c r="L19" s="11">
        <f>+ROUNDUP($G19*$K19/100,-1)</f>
        <v>0</v>
      </c>
      <c r="M19" s="10">
        <f>IF(G19+L19&gt;H19,"เกินขั้นสูง",G19+L19)</f>
        <v>0</v>
      </c>
      <c r="N19" s="6" t="str">
        <f>IF(J19="","",IF(J19&lt;=64.99,"ต้องปรับปรุง",IF(J19&lt;=74.99,"พอใช้",IF(J19&lt;=84.99,"ดี",IF(J19&lt;=94.99,"ดีมาก",IF(J19&lt;=100,"ดีเด่น"))))))</f>
        <v/>
      </c>
      <c r="O19" s="8" t="s">
        <v>36</v>
      </c>
    </row>
    <row r="20" spans="1:15" s="32" customFormat="1">
      <c r="A20" s="1">
        <v>7</v>
      </c>
      <c r="B20" s="3" t="s">
        <v>67</v>
      </c>
      <c r="C20" s="3"/>
      <c r="D20" s="3"/>
      <c r="E20" s="3"/>
      <c r="F20" s="1"/>
      <c r="G20" s="4"/>
      <c r="H20" s="4"/>
      <c r="I20" s="4">
        <f t="shared" ref="I20" si="2">+G20</f>
        <v>0</v>
      </c>
      <c r="J20" s="5"/>
      <c r="K20" s="6"/>
      <c r="L20" s="10">
        <f>+ROUNDUP($G20*$K20/100,-1)</f>
        <v>0</v>
      </c>
      <c r="M20" s="10">
        <f>IF(G20+L20&gt;H20,"เกินขั้นสูง",G20+L20)</f>
        <v>0</v>
      </c>
      <c r="N20" s="6" t="str">
        <f>IF(J20="","",IF(J20&lt;=64.99,"ต้องปรับปรุง",IF(J20&lt;=74.99,"พอใช้",IF(J20&lt;=84.99,"ดี",IF(J20&lt;=94.99,"ดีมาก",IF(J20&lt;=100,"ดีเด่น"))))))</f>
        <v/>
      </c>
      <c r="O20" s="8" t="s">
        <v>36</v>
      </c>
    </row>
    <row r="21" spans="1:15">
      <c r="A21" s="1">
        <v>8</v>
      </c>
      <c r="B21" s="3" t="s">
        <v>67</v>
      </c>
      <c r="C21" s="3"/>
      <c r="D21" s="3"/>
      <c r="E21" s="3"/>
      <c r="F21" s="1"/>
      <c r="G21" s="4"/>
      <c r="H21" s="4"/>
      <c r="I21" s="4">
        <f t="shared" ref="I21" si="3">+G21</f>
        <v>0</v>
      </c>
      <c r="J21" s="5"/>
      <c r="K21" s="6"/>
      <c r="L21" s="10">
        <f>+ROUNDUP($G21*$K21/100,-1)</f>
        <v>0</v>
      </c>
      <c r="M21" s="10">
        <f>IF(G21+L21&gt;H21,"เกินขั้นสูง",G21+L21)</f>
        <v>0</v>
      </c>
      <c r="N21" s="6" t="str">
        <f>IF(J21="","",IF(J21&lt;=64.99,"ต้องปรับปรุง",IF(J21&lt;=74.99,"พอใช้",IF(J21&lt;=84.99,"ดี",IF(J21&lt;=94.99,"ดีมาก",IF(J21&lt;=100,"ดีเด่น"))))))</f>
        <v/>
      </c>
      <c r="O21" s="8" t="s">
        <v>36</v>
      </c>
    </row>
    <row r="23" spans="1:15">
      <c r="B23" s="25" t="s">
        <v>39</v>
      </c>
    </row>
    <row r="24" spans="1:15">
      <c r="B24" s="25" t="s">
        <v>40</v>
      </c>
    </row>
  </sheetData>
  <mergeCells count="2">
    <mergeCell ref="A1:O1"/>
    <mergeCell ref="A2:O2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8EF0-FBC1-489C-BF28-9D45CA0A30D2}">
  <dimension ref="A1:E21"/>
  <sheetViews>
    <sheetView topLeftCell="A10" zoomScaleNormal="100" workbookViewId="0">
      <selection activeCell="E16" sqref="E16"/>
    </sheetView>
  </sheetViews>
  <sheetFormatPr defaultRowHeight="24"/>
  <cols>
    <col min="1" max="1" width="6.85546875" style="51" customWidth="1"/>
    <col min="2" max="2" width="22" style="51" customWidth="1"/>
    <col min="3" max="3" width="63.7109375" style="51" customWidth="1"/>
    <col min="4" max="4" width="16.42578125" style="51" customWidth="1"/>
    <col min="5" max="5" width="16.42578125" style="52" customWidth="1"/>
    <col min="6" max="16384" width="9.140625" style="46"/>
  </cols>
  <sheetData>
    <row r="1" spans="1:5" ht="27.75">
      <c r="A1" s="67" t="s">
        <v>71</v>
      </c>
      <c r="B1" s="67"/>
      <c r="C1" s="67"/>
      <c r="D1" s="62"/>
      <c r="E1" s="62"/>
    </row>
    <row r="2" spans="1:5" s="61" customFormat="1">
      <c r="A2" s="60"/>
      <c r="B2" s="60"/>
      <c r="C2" s="60"/>
    </row>
    <row r="3" spans="1:5">
      <c r="A3" s="47" t="s">
        <v>19</v>
      </c>
      <c r="B3" s="47" t="s">
        <v>20</v>
      </c>
      <c r="C3" s="48" t="s">
        <v>65</v>
      </c>
      <c r="D3" s="46"/>
      <c r="E3" s="46"/>
    </row>
    <row r="4" spans="1:5">
      <c r="A4" s="42" t="s">
        <v>50</v>
      </c>
      <c r="B4" s="49" t="s">
        <v>0</v>
      </c>
      <c r="C4" s="41" t="s">
        <v>25</v>
      </c>
      <c r="D4" s="46"/>
      <c r="E4" s="46"/>
    </row>
    <row r="5" spans="1:5">
      <c r="A5" s="42" t="s">
        <v>51</v>
      </c>
      <c r="B5" s="49" t="s">
        <v>29</v>
      </c>
      <c r="C5" s="41" t="s">
        <v>37</v>
      </c>
      <c r="D5" s="46"/>
      <c r="E5" s="46"/>
    </row>
    <row r="6" spans="1:5">
      <c r="A6" s="42" t="s">
        <v>52</v>
      </c>
      <c r="B6" s="49" t="s">
        <v>1</v>
      </c>
      <c r="C6" s="41" t="s">
        <v>21</v>
      </c>
      <c r="D6" s="46"/>
      <c r="E6" s="46"/>
    </row>
    <row r="7" spans="1:5">
      <c r="A7" s="42" t="s">
        <v>53</v>
      </c>
      <c r="B7" s="49" t="s">
        <v>30</v>
      </c>
      <c r="C7" s="41" t="s">
        <v>38</v>
      </c>
      <c r="D7" s="46"/>
      <c r="E7" s="46"/>
    </row>
    <row r="8" spans="1:5">
      <c r="A8" s="42" t="s">
        <v>54</v>
      </c>
      <c r="B8" s="49" t="s">
        <v>2</v>
      </c>
      <c r="C8" s="41" t="s">
        <v>28</v>
      </c>
      <c r="D8" s="46"/>
      <c r="E8" s="46"/>
    </row>
    <row r="9" spans="1:5">
      <c r="A9" s="42" t="s">
        <v>55</v>
      </c>
      <c r="B9" s="49" t="s">
        <v>3</v>
      </c>
      <c r="C9" s="41" t="s">
        <v>26</v>
      </c>
      <c r="D9" s="46"/>
      <c r="E9" s="46"/>
    </row>
    <row r="10" spans="1:5">
      <c r="A10" s="42" t="s">
        <v>56</v>
      </c>
      <c r="B10" s="49" t="s">
        <v>4</v>
      </c>
      <c r="C10" s="41" t="s">
        <v>27</v>
      </c>
      <c r="D10" s="46"/>
      <c r="E10" s="46"/>
    </row>
    <row r="11" spans="1:5" ht="72">
      <c r="A11" s="42" t="s">
        <v>57</v>
      </c>
      <c r="B11" s="49" t="s">
        <v>5</v>
      </c>
      <c r="C11" s="41" t="s">
        <v>49</v>
      </c>
      <c r="D11" s="46"/>
      <c r="E11" s="46"/>
    </row>
    <row r="12" spans="1:5">
      <c r="A12" s="42" t="s">
        <v>58</v>
      </c>
      <c r="B12" s="49" t="s">
        <v>11</v>
      </c>
      <c r="C12" s="41" t="s">
        <v>22</v>
      </c>
      <c r="D12" s="46"/>
      <c r="E12" s="46"/>
    </row>
    <row r="13" spans="1:5" ht="96">
      <c r="A13" s="42" t="s">
        <v>59</v>
      </c>
      <c r="B13" s="49" t="s">
        <v>8</v>
      </c>
      <c r="C13" s="41" t="s">
        <v>44</v>
      </c>
      <c r="D13" s="46"/>
      <c r="E13" s="46"/>
    </row>
    <row r="14" spans="1:5" ht="96">
      <c r="A14" s="42" t="s">
        <v>60</v>
      </c>
      <c r="B14" s="49" t="s">
        <v>9</v>
      </c>
      <c r="C14" s="41" t="s">
        <v>72</v>
      </c>
      <c r="D14" s="46"/>
      <c r="E14" s="46"/>
    </row>
    <row r="15" spans="1:5">
      <c r="A15" s="42" t="s">
        <v>61</v>
      </c>
      <c r="B15" s="49" t="s">
        <v>10</v>
      </c>
      <c r="C15" s="41" t="s">
        <v>23</v>
      </c>
      <c r="D15" s="46"/>
      <c r="E15" s="46"/>
    </row>
    <row r="16" spans="1:5" ht="48">
      <c r="A16" s="42" t="s">
        <v>62</v>
      </c>
      <c r="B16" s="49" t="s">
        <v>12</v>
      </c>
      <c r="C16" s="41" t="s">
        <v>45</v>
      </c>
      <c r="D16" s="46"/>
      <c r="E16" s="46"/>
    </row>
    <row r="17" spans="1:5">
      <c r="A17" s="42" t="s">
        <v>63</v>
      </c>
      <c r="B17" s="49" t="s">
        <v>6</v>
      </c>
      <c r="C17" s="41" t="s">
        <v>24</v>
      </c>
      <c r="D17" s="46"/>
      <c r="E17" s="46"/>
    </row>
    <row r="18" spans="1:5" ht="48">
      <c r="A18" s="42" t="s">
        <v>64</v>
      </c>
      <c r="B18" s="50" t="s">
        <v>7</v>
      </c>
      <c r="C18" s="41" t="s">
        <v>43</v>
      </c>
      <c r="D18" s="46"/>
      <c r="E18" s="46"/>
    </row>
    <row r="20" spans="1:5" s="61" customFormat="1">
      <c r="A20" s="68" t="s">
        <v>70</v>
      </c>
      <c r="B20" s="68"/>
      <c r="C20" s="68"/>
      <c r="D20" s="63"/>
      <c r="E20" s="63"/>
    </row>
    <row r="21" spans="1:5" s="61" customFormat="1" ht="33">
      <c r="A21" s="69" t="s">
        <v>42</v>
      </c>
      <c r="B21" s="69"/>
      <c r="C21" s="69"/>
      <c r="D21" s="62"/>
      <c r="E21" s="62"/>
    </row>
  </sheetData>
  <mergeCells count="3">
    <mergeCell ref="A1:C1"/>
    <mergeCell ref="A20:C20"/>
    <mergeCell ref="A21:C2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 xml:space="preserve">&amp;R&amp;"TH SarabunIT๙,Regular"&amp;14เอกสารแนบ 1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C68D-FC1C-40FA-B48C-5C24AB5A2128}">
  <sheetPr>
    <tabColor rgb="FFFFFF00"/>
    <pageSetUpPr autoPageBreaks="0"/>
  </sheetPr>
  <dimension ref="A1:O21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P19" sqref="P19"/>
    </sheetView>
  </sheetViews>
  <sheetFormatPr defaultColWidth="9" defaultRowHeight="18.75"/>
  <cols>
    <col min="1" max="1" width="5.7109375" style="25" customWidth="1"/>
    <col min="2" max="2" width="18.5703125" style="25" customWidth="1"/>
    <col min="3" max="3" width="25.5703125" style="25" customWidth="1"/>
    <col min="4" max="4" width="21.140625" style="25" customWidth="1"/>
    <col min="5" max="5" width="10" style="25" customWidth="1"/>
    <col min="6" max="6" width="7.5703125" style="25" customWidth="1"/>
    <col min="7" max="7" width="10.140625" style="34" customWidth="1"/>
    <col min="8" max="8" width="10.42578125" style="34" customWidth="1"/>
    <col min="9" max="9" width="8.42578125" style="34" customWidth="1"/>
    <col min="10" max="10" width="8.28515625" style="34" customWidth="1"/>
    <col min="11" max="11" width="8.28515625" style="25" customWidth="1"/>
    <col min="12" max="12" width="10" style="25" customWidth="1"/>
    <col min="13" max="13" width="13.28515625" style="25" customWidth="1"/>
    <col min="14" max="14" width="10.42578125" style="58" customWidth="1"/>
    <col min="15" max="15" width="14.7109375" style="34" bestFit="1" customWidth="1"/>
    <col min="16" max="16384" width="9" style="25"/>
  </cols>
  <sheetData>
    <row r="1" spans="1:15" ht="45.7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s="35" customFormat="1" ht="20.25">
      <c r="A3" s="64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35" customFormat="1" ht="20.25">
      <c r="A4" s="65" t="s">
        <v>68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s="30" customFormat="1" ht="39" customHeight="1">
      <c r="A5" s="39" t="s">
        <v>0</v>
      </c>
      <c r="B5" s="39" t="s">
        <v>29</v>
      </c>
      <c r="C5" s="39" t="s">
        <v>1</v>
      </c>
      <c r="D5" s="39" t="s">
        <v>30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11</v>
      </c>
      <c r="J5" s="39" t="s">
        <v>8</v>
      </c>
      <c r="K5" s="39" t="s">
        <v>9</v>
      </c>
      <c r="L5" s="39" t="s">
        <v>10</v>
      </c>
      <c r="M5" s="39" t="s">
        <v>12</v>
      </c>
      <c r="N5" s="39" t="s">
        <v>6</v>
      </c>
      <c r="O5" s="40" t="s">
        <v>7</v>
      </c>
    </row>
    <row r="6" spans="1:15" s="32" customFormat="1">
      <c r="A6" s="1" t="str">
        <f>+IF($B6="","",COUNTA(B$6:B6))</f>
        <v/>
      </c>
      <c r="B6" s="2"/>
      <c r="C6" s="2"/>
      <c r="D6" s="43"/>
      <c r="E6" s="3"/>
      <c r="F6" s="1"/>
      <c r="G6" s="4"/>
      <c r="H6" s="4"/>
      <c r="I6" s="4"/>
      <c r="J6" s="5"/>
      <c r="K6" s="6"/>
      <c r="L6" s="7"/>
      <c r="M6" s="31"/>
      <c r="N6" s="53"/>
      <c r="O6" s="8"/>
    </row>
    <row r="7" spans="1:15" s="32" customFormat="1">
      <c r="A7" s="1">
        <v>1</v>
      </c>
      <c r="B7" s="3" t="s">
        <v>66</v>
      </c>
      <c r="C7" s="9" t="s">
        <v>46</v>
      </c>
      <c r="D7" s="3" t="s">
        <v>31</v>
      </c>
      <c r="E7" s="3" t="s">
        <v>32</v>
      </c>
      <c r="F7" s="1">
        <v>1</v>
      </c>
      <c r="G7" s="4">
        <v>22110</v>
      </c>
      <c r="H7" s="4">
        <v>34700</v>
      </c>
      <c r="I7" s="4">
        <f>+G7</f>
        <v>22110</v>
      </c>
      <c r="J7" s="5">
        <v>95</v>
      </c>
      <c r="K7" s="6">
        <v>5.55</v>
      </c>
      <c r="L7" s="10">
        <f>+ROUNDUP($G7*$K7/100,-1)</f>
        <v>1230</v>
      </c>
      <c r="M7" s="10">
        <f>IF(G7+L7&gt;H7,"เกินขั้นสูง",G7+L7)</f>
        <v>23340</v>
      </c>
      <c r="N7" s="53" t="str">
        <f>IF(J7="","",IF(J7&lt;=64.99,"ต้องปรับปรุง",IF(J7&lt;=74.99,"พอใช้",IF(J7&lt;=84.99,"ดี",IF(J7&lt;=94.99,"ดีมาก",IF(J7&lt;=100,"ดีเด่น"))))))</f>
        <v>ดีเด่น</v>
      </c>
      <c r="O7" s="8"/>
    </row>
    <row r="8" spans="1:15" s="32" customFormat="1">
      <c r="A8" s="1">
        <v>2</v>
      </c>
      <c r="B8" s="3" t="s">
        <v>66</v>
      </c>
      <c r="C8" s="9" t="s">
        <v>47</v>
      </c>
      <c r="D8" s="3" t="s">
        <v>33</v>
      </c>
      <c r="E8" s="3" t="s">
        <v>34</v>
      </c>
      <c r="F8" s="1">
        <v>3</v>
      </c>
      <c r="G8" s="4">
        <v>19500</v>
      </c>
      <c r="H8" s="4">
        <v>20210</v>
      </c>
      <c r="I8" s="4">
        <f t="shared" ref="I8:I10" si="0">+G8</f>
        <v>19500</v>
      </c>
      <c r="J8" s="5">
        <v>93</v>
      </c>
      <c r="K8" s="6">
        <v>3.6</v>
      </c>
      <c r="L8" s="11">
        <f>+ROUNDUP($G8*$K8/100,-1)</f>
        <v>710</v>
      </c>
      <c r="M8" s="10">
        <f>IF(G8+L8&gt;H8,"เกินขั้นสูง",G8+L8)</f>
        <v>20210</v>
      </c>
      <c r="N8" s="53" t="str">
        <f>IF(J8="","",IF(J8&lt;=64.99,"ต้องปรับปรุง",IF(J8&lt;=74.99,"พอใช้",IF(J8&lt;=84.99,"ดี",IF(J8&lt;=94.99,"ดีมาก",IF(J8&lt;=100,"ดีเด่น"))))))</f>
        <v>ดีมาก</v>
      </c>
      <c r="O8" s="8"/>
    </row>
    <row r="9" spans="1:15" s="32" customFormat="1" ht="37.5">
      <c r="A9" s="1">
        <v>3</v>
      </c>
      <c r="B9" s="3" t="s">
        <v>67</v>
      </c>
      <c r="C9" s="9" t="s">
        <v>48</v>
      </c>
      <c r="D9" s="3" t="s">
        <v>33</v>
      </c>
      <c r="E9" s="3" t="s">
        <v>34</v>
      </c>
      <c r="F9" s="1">
        <v>4</v>
      </c>
      <c r="G9" s="4">
        <v>13800</v>
      </c>
      <c r="H9" s="4">
        <v>34700</v>
      </c>
      <c r="I9" s="4">
        <f t="shared" si="0"/>
        <v>13800</v>
      </c>
      <c r="J9" s="5">
        <v>81</v>
      </c>
      <c r="K9" s="6">
        <v>0</v>
      </c>
      <c r="L9" s="10">
        <f>+ROUNDUP($G9*$K9/100,-1)</f>
        <v>0</v>
      </c>
      <c r="M9" s="10">
        <f>IF(G9+L9&gt;H9,"เกินขั้นสูง",G9+L9)</f>
        <v>13800</v>
      </c>
      <c r="N9" s="53" t="str">
        <f>IF(J9="","",IF(J9&lt;=64.99,"ต้องปรับปรุง",IF(J9&lt;=74.99,"พอใช้",IF(J9&lt;=84.99,"ดี",IF(J9&lt;=94.99,"ดีมาก",IF(J9&lt;=100,"ดีเด่น"))))))</f>
        <v>ดี</v>
      </c>
      <c r="O9" s="70" t="s">
        <v>73</v>
      </c>
    </row>
    <row r="10" spans="1:15">
      <c r="A10" s="1">
        <v>4</v>
      </c>
      <c r="B10" s="3" t="s">
        <v>67</v>
      </c>
      <c r="C10" s="9" t="s">
        <v>47</v>
      </c>
      <c r="D10" s="3" t="s">
        <v>31</v>
      </c>
      <c r="E10" s="3" t="s">
        <v>32</v>
      </c>
      <c r="F10" s="1">
        <v>6</v>
      </c>
      <c r="G10" s="4">
        <v>23540</v>
      </c>
      <c r="H10" s="4">
        <v>34700</v>
      </c>
      <c r="I10" s="4">
        <f t="shared" si="0"/>
        <v>23540</v>
      </c>
      <c r="J10" s="5">
        <v>88</v>
      </c>
      <c r="K10" s="6">
        <v>5.0999999999999996</v>
      </c>
      <c r="L10" s="10">
        <f>+ROUNDUP($G10*$K10/100,-1)</f>
        <v>1210</v>
      </c>
      <c r="M10" s="10">
        <f>IF(G10+L10&gt;H10,"เกินขั้นสูง",G10+L10)</f>
        <v>24750</v>
      </c>
      <c r="N10" s="53" t="str">
        <f>IF(J10="","",IF(J10&lt;=64.99,"ต้องปรับปรุง",IF(J10&lt;=74.99,"พอใช้",IF(J10&lt;=84.99,"ดี",IF(J10&lt;=94.99,"ดีมาก",IF(J10&lt;=100,"ดีเด่น"))))))</f>
        <v>ดีมาก</v>
      </c>
      <c r="O10" s="8"/>
    </row>
    <row r="11" spans="1:15" s="27" customFormat="1">
      <c r="A11" s="12"/>
      <c r="B11" s="12"/>
      <c r="C11" s="12"/>
      <c r="D11" s="12"/>
      <c r="E11" s="12"/>
      <c r="F11" s="13" t="s">
        <v>13</v>
      </c>
      <c r="G11" s="14">
        <f>SUM(G7:G10)</f>
        <v>78950</v>
      </c>
      <c r="H11" s="14"/>
      <c r="I11" s="14"/>
      <c r="J11" s="15"/>
      <c r="K11" s="36" t="s">
        <v>15</v>
      </c>
      <c r="L11" s="17">
        <f>SUM(L7:L10)</f>
        <v>3150</v>
      </c>
      <c r="M11" s="17"/>
      <c r="N11" s="54"/>
      <c r="O11" s="18"/>
    </row>
    <row r="12" spans="1:15" s="27" customFormat="1">
      <c r="A12" s="19"/>
      <c r="B12" s="19"/>
      <c r="C12" s="19"/>
      <c r="D12" s="19"/>
      <c r="E12" s="19"/>
      <c r="F12" s="28" t="s">
        <v>14</v>
      </c>
      <c r="G12" s="20">
        <f>+G11*4%</f>
        <v>3158</v>
      </c>
      <c r="H12" s="20"/>
      <c r="I12" s="20"/>
      <c r="J12" s="21"/>
      <c r="K12" s="37" t="s">
        <v>16</v>
      </c>
      <c r="L12" s="23">
        <f>+G12</f>
        <v>3158</v>
      </c>
      <c r="M12" s="23"/>
      <c r="N12" s="55"/>
      <c r="O12" s="24"/>
    </row>
    <row r="13" spans="1:15" s="27" customFormat="1">
      <c r="A13" s="19"/>
      <c r="B13" s="19"/>
      <c r="C13" s="19"/>
      <c r="D13" s="19"/>
      <c r="E13" s="19"/>
      <c r="F13" s="29"/>
      <c r="G13" s="20"/>
      <c r="H13" s="20"/>
      <c r="I13" s="20"/>
      <c r="J13" s="21"/>
      <c r="K13" s="38" t="s">
        <v>18</v>
      </c>
      <c r="L13" s="23">
        <f>+L12-L11</f>
        <v>8</v>
      </c>
      <c r="M13" s="23"/>
      <c r="N13" s="55"/>
      <c r="O13" s="24"/>
    </row>
    <row r="14" spans="1:15" s="27" customFormat="1">
      <c r="A14" s="19"/>
      <c r="B14" s="19"/>
      <c r="C14" s="19"/>
      <c r="D14" s="19"/>
      <c r="E14" s="19"/>
      <c r="F14" s="29"/>
      <c r="G14" s="20"/>
      <c r="H14" s="20"/>
      <c r="I14" s="20"/>
      <c r="J14" s="21"/>
      <c r="K14" s="22"/>
      <c r="L14" s="23"/>
      <c r="M14" s="23"/>
      <c r="N14" s="55"/>
      <c r="O14" s="24"/>
    </row>
    <row r="15" spans="1:15" s="27" customFormat="1">
      <c r="A15" s="19"/>
      <c r="B15" s="19"/>
      <c r="C15" s="19"/>
      <c r="D15" s="19"/>
      <c r="E15" s="19"/>
      <c r="F15" s="29"/>
      <c r="G15" s="20"/>
      <c r="H15" s="20"/>
      <c r="I15" s="20"/>
      <c r="J15" s="21"/>
      <c r="K15" s="22"/>
      <c r="L15" s="23"/>
      <c r="M15" s="23"/>
      <c r="N15" s="55"/>
      <c r="O15" s="24"/>
    </row>
    <row r="16" spans="1:15" s="27" customFormat="1">
      <c r="A16" s="19"/>
      <c r="B16" s="19"/>
      <c r="C16" s="19"/>
      <c r="D16" s="19"/>
      <c r="E16" s="19"/>
      <c r="F16" s="29"/>
      <c r="G16" s="20"/>
      <c r="H16" s="20"/>
      <c r="I16" s="20"/>
      <c r="J16" s="21"/>
      <c r="K16" s="22"/>
      <c r="L16" s="23"/>
      <c r="M16" s="23"/>
      <c r="N16" s="55"/>
      <c r="O16" s="24"/>
    </row>
    <row r="17" spans="1:15">
      <c r="F17" s="33"/>
      <c r="G17" s="25"/>
      <c r="J17" s="25"/>
      <c r="L17" s="34"/>
      <c r="M17" s="34"/>
      <c r="N17" s="56"/>
      <c r="O17" s="25"/>
    </row>
    <row r="18" spans="1:15">
      <c r="A18" s="26" t="s">
        <v>17</v>
      </c>
      <c r="G18" s="25"/>
      <c r="J18" s="25"/>
      <c r="L18" s="34"/>
      <c r="M18" s="34"/>
      <c r="N18" s="57"/>
      <c r="O18" s="33"/>
    </row>
    <row r="19" spans="1:15" s="30" customFormat="1" ht="39" customHeight="1">
      <c r="A19" s="44" t="s">
        <v>0</v>
      </c>
      <c r="B19" s="39" t="s">
        <v>29</v>
      </c>
      <c r="C19" s="39" t="s">
        <v>1</v>
      </c>
      <c r="D19" s="39" t="s">
        <v>30</v>
      </c>
      <c r="E19" s="44" t="s">
        <v>2</v>
      </c>
      <c r="F19" s="44" t="s">
        <v>3</v>
      </c>
      <c r="G19" s="44" t="s">
        <v>4</v>
      </c>
      <c r="H19" s="44" t="s">
        <v>5</v>
      </c>
      <c r="I19" s="44" t="s">
        <v>11</v>
      </c>
      <c r="J19" s="44" t="s">
        <v>8</v>
      </c>
      <c r="K19" s="44" t="s">
        <v>9</v>
      </c>
      <c r="L19" s="44" t="s">
        <v>10</v>
      </c>
      <c r="M19" s="44" t="s">
        <v>12</v>
      </c>
      <c r="N19" s="44" t="s">
        <v>6</v>
      </c>
      <c r="O19" s="45" t="s">
        <v>7</v>
      </c>
    </row>
    <row r="20" spans="1:15" s="32" customFormat="1">
      <c r="A20" s="1">
        <v>5</v>
      </c>
      <c r="B20" s="3" t="s">
        <v>66</v>
      </c>
      <c r="C20" s="9" t="s">
        <v>46</v>
      </c>
      <c r="D20" s="3" t="s">
        <v>33</v>
      </c>
      <c r="E20" s="3" t="s">
        <v>34</v>
      </c>
      <c r="F20" s="1">
        <v>2</v>
      </c>
      <c r="G20" s="4">
        <v>13800</v>
      </c>
      <c r="H20" s="4">
        <v>20210</v>
      </c>
      <c r="I20" s="4">
        <f>+G20</f>
        <v>13800</v>
      </c>
      <c r="J20" s="5">
        <v>75</v>
      </c>
      <c r="K20" s="6"/>
      <c r="L20" s="10">
        <f>+ROUNDUP($G20*$K20/100,-1)</f>
        <v>0</v>
      </c>
      <c r="M20" s="10">
        <f>IF(G20+L20&gt;H20,"เกินขั้นสูง",G20+L20)</f>
        <v>13800</v>
      </c>
      <c r="N20" s="53" t="str">
        <f>IF(J20="","",IF(J20&lt;=64.99,"ต้องปรับปรุง",IF(J20&lt;=74.99,"พอใช้",IF(J20&lt;=84.99,"ดี",IF(J20&lt;=94.99,"ดีมาก",IF(J20&lt;=100,"ดีเด่น"))))))</f>
        <v>ดี</v>
      </c>
      <c r="O20" s="71" t="s">
        <v>74</v>
      </c>
    </row>
    <row r="21" spans="1:15" s="32" customFormat="1">
      <c r="A21" s="1">
        <v>6</v>
      </c>
      <c r="B21" s="3" t="s">
        <v>67</v>
      </c>
      <c r="C21" s="9" t="s">
        <v>47</v>
      </c>
      <c r="D21" s="3" t="s">
        <v>33</v>
      </c>
      <c r="E21" s="3" t="s">
        <v>34</v>
      </c>
      <c r="F21" s="1">
        <v>5</v>
      </c>
      <c r="G21" s="4">
        <v>13800</v>
      </c>
      <c r="H21" s="4">
        <v>20210</v>
      </c>
      <c r="I21" s="4">
        <f t="shared" ref="I21" si="1">+G21</f>
        <v>13800</v>
      </c>
      <c r="J21" s="5"/>
      <c r="K21" s="6"/>
      <c r="L21" s="10">
        <f>+ROUNDUP($G21*$K21/100,-1)</f>
        <v>0</v>
      </c>
      <c r="M21" s="10">
        <f>IF(G21+L21&gt;H21,"เกินขั้นสูง",G21+L21)</f>
        <v>13800</v>
      </c>
      <c r="N21" s="53" t="str">
        <f>IF(J21="","",IF(J21&lt;=64.99,"ต้องปรับปรุง",IF(J21&lt;=74.99,"พอใช้",IF(J21&lt;=84.99,"ดี",IF(J21&lt;=94.99,"ดีมาก",IF(J21&lt;=100,"ดีเด่น"))))))</f>
        <v/>
      </c>
      <c r="O21" s="71" t="s">
        <v>75</v>
      </c>
    </row>
  </sheetData>
  <mergeCells count="3">
    <mergeCell ref="A3:O3"/>
    <mergeCell ref="A4:O4"/>
    <mergeCell ref="A1:O1"/>
  </mergeCells>
  <printOptions horizontalCentered="1"/>
  <pageMargins left="0" right="0" top="0.74803149606299213" bottom="0.74803149606299213" header="0.31496062992125984" footer="0.31496062992125984"/>
  <pageSetup paperSize="9" scale="75" orientation="landscape" r:id="rId1"/>
  <headerFooter>
    <oddHeader xml:space="preserve">&amp;R&amp;"TH SarabunIT๙,Regular"&amp;16เอกสารแนบ 2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สรุปผลเลื่อนค่าตอบแทน</vt:lpstr>
      <vt:lpstr>คำอธิบาย</vt:lpstr>
      <vt:lpstr>ตัวอย่าง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doae</cp:lastModifiedBy>
  <cp:lastPrinted>2020-08-17T06:15:58Z</cp:lastPrinted>
  <dcterms:created xsi:type="dcterms:W3CDTF">2020-08-11T06:26:01Z</dcterms:created>
  <dcterms:modified xsi:type="dcterms:W3CDTF">2021-08-14T04:41:12Z</dcterms:modified>
</cp:coreProperties>
</file>